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oshi\Desktop\R4 公会計\狭山市\作業用\納品データ等一式230329\03.附属明細書\"/>
    </mc:Choice>
  </mc:AlternateContent>
  <xr:revisionPtr revIDLastSave="0" documentId="13_ncr:1_{C0CCBBF4-31FA-4F62-A4AD-3DAE11B4B61B}" xr6:coauthVersionLast="47" xr6:coauthVersionMax="47" xr10:uidLastSave="{00000000-0000-0000-0000-000000000000}"/>
  <bookViews>
    <workbookView xWindow="-120" yWindow="-120" windowWidth="20730" windowHeight="11160" tabRatio="779" xr2:uid="{00000000-000D-0000-FFFF-FFFF00000000}"/>
  </bookViews>
  <sheets>
    <sheet name="①有形固定資産の明細" sheetId="35" r:id="rId1"/>
    <sheet name="②有形固定資産に係る行政目的別の明細" sheetId="36" r:id="rId2"/>
    <sheet name="増減の明細" sheetId="8" r:id="rId3"/>
    <sheet name="増減の明細 " sheetId="21" state="hidden" r:id="rId4"/>
    <sheet name="基金 " sheetId="30" r:id="rId5"/>
    <sheet name="貸付金" sheetId="10" r:id="rId6"/>
    <sheet name="長期延滞債権" sheetId="11" r:id="rId7"/>
    <sheet name="地方債（借入先別）" sheetId="12" r:id="rId8"/>
    <sheet name="地方債（利率別など）" sheetId="29" r:id="rId9"/>
    <sheet name="引当金" sheetId="14" r:id="rId10"/>
    <sheet name="補助金" sheetId="31" r:id="rId11"/>
    <sheet name="財源明細" sheetId="28" r:id="rId12"/>
    <sheet name="財源情報明細" sheetId="27" r:id="rId13"/>
    <sheet name="資金明細" sheetId="22" r:id="rId14"/>
    <sheet name="sheet1税収" sheetId="34" state="hidden" r:id="rId15"/>
    <sheet name="資金明細 (2)" sheetId="32" state="hidden" r:id="rId16"/>
  </sheets>
  <externalReferences>
    <externalReference r:id="rId17"/>
    <externalReference r:id="rId18"/>
    <externalReference r:id="rId19"/>
    <externalReference r:id="rId20"/>
  </externalReferences>
  <definedNames>
    <definedName name="CSV" localSheetId="14">#REF!</definedName>
    <definedName name="CSV">#REF!</definedName>
    <definedName name="CSVDATA" localSheetId="14">#REF!</definedName>
    <definedName name="CSVDATA">#REF!</definedName>
    <definedName name="DAN_KAIK_END" localSheetId="14">#REF!</definedName>
    <definedName name="DAN_KAIK_END">#REF!</definedName>
    <definedName name="DAN_KAIK_START" localSheetId="14">#REF!</definedName>
    <definedName name="DAN_KAIK_START">#REF!</definedName>
    <definedName name="_xlnm.Print_Area" localSheetId="9">引当金!$A$1:$F$36</definedName>
    <definedName name="_xlnm.Print_Area" localSheetId="4">'基金 '!$A$1:$G$13</definedName>
    <definedName name="_xlnm.Print_Area" localSheetId="12">財源情報明細!$A$1:$I$29</definedName>
    <definedName name="_xlnm.Print_Area" localSheetId="11">財源明細!$A$1:$E$30</definedName>
    <definedName name="_xlnm.Print_Area" localSheetId="13">資金明細!$A$1:$C$8</definedName>
    <definedName name="_xlnm.Print_Area" localSheetId="3">'増減の明細 '!$A$1:$K$12</definedName>
    <definedName name="_xlnm.Print_Area" localSheetId="5">貸付金!$A$1:$F$9</definedName>
    <definedName name="_xlnm.Print_Area" localSheetId="7">'地方債（借入先別）'!$A$1:$K$28</definedName>
    <definedName name="_xlnm.Print_Area" localSheetId="8">'地方債（利率別など）'!$A$1:$J$16</definedName>
    <definedName name="_xlnm.Print_Area" localSheetId="6">長期延滞債権!$A$1:$R$21</definedName>
    <definedName name="_xlnm.Print_Area" localSheetId="10">補助金!$A$1:$E$12</definedName>
    <definedName name="_xlnm.Print_Titles" localSheetId="0">①有形固定資産の明細!$1:$5</definedName>
    <definedName name="_xlnm.Print_Titles" localSheetId="1">②有形固定資産に係る行政目的別の明細!$1:$5</definedName>
    <definedName name="_xlnm.Print_Titles" localSheetId="3">'増減の明細 '!$1:$2</definedName>
    <definedName name="X01Y01_04">#REF!</definedName>
    <definedName name="X01Y01_36">'[1]36'!$K$14</definedName>
    <definedName name="X01Y02_04">#REF!</definedName>
    <definedName name="X01Y02_36">'[1]36'!$L$14</definedName>
    <definedName name="X01Y03_04">#REF!</definedName>
    <definedName name="X01Y03_36">'[1]36'!$M$14</definedName>
    <definedName name="X01Y04_04">#REF!</definedName>
    <definedName name="X01Y04_36">'[1]36'!$N$14</definedName>
    <definedName name="X01Y05_04">#REF!</definedName>
    <definedName name="X01Y05_36">'[1]36'!$O$14</definedName>
    <definedName name="X01Y06_04">#REF!</definedName>
    <definedName name="X01Y06_36">'[1]36'!$P$14</definedName>
    <definedName name="X01Y07_04">#REF!</definedName>
    <definedName name="X01Y07_36">'[1]36'!$Q$14</definedName>
    <definedName name="X01Y08_04">#REF!</definedName>
    <definedName name="X01Y08_36">'[1]36'!$R$14</definedName>
    <definedName name="X01Y09_04">#REF!</definedName>
    <definedName name="X01Y09_36">'[1]36'!$S$14</definedName>
    <definedName name="X01Y10_04">#REF!</definedName>
    <definedName name="X01Y10_36">'[1]36'!$T$14</definedName>
    <definedName name="X01Y11_04">#REF!</definedName>
    <definedName name="X01Y11_36">'[1]36'!$U$14</definedName>
    <definedName name="X01Y12_04">#REF!</definedName>
    <definedName name="X01Y12_36">'[1]36'!$V$14</definedName>
    <definedName name="X01Y13_04">#REF!</definedName>
    <definedName name="X01Y13_36">'[1]36'!$W$14</definedName>
    <definedName name="X01Y14_04">#REF!</definedName>
    <definedName name="X01Y14_36">'[1]36'!$X$14</definedName>
    <definedName name="X01Y15_04">#REF!</definedName>
    <definedName name="X01Y15_36">'[1]36'!$Y$14</definedName>
    <definedName name="X01Y16_04">#REF!</definedName>
    <definedName name="X01Y16_36">'[1]36'!$Z$14</definedName>
    <definedName name="X01Y17_04">#REF!</definedName>
    <definedName name="X01Y17_36">'[1]36'!$AA$14</definedName>
    <definedName name="X01Y18_04">#REF!</definedName>
    <definedName name="X01Y18_36">'[1]36'!$AB$14</definedName>
    <definedName name="X01Y19_04">#REF!</definedName>
    <definedName name="X01Y19_36">'[1]36'!$AC$14</definedName>
    <definedName name="X01Y20_04">#REF!</definedName>
    <definedName name="X01Y20_36">'[1]36'!$AD$14</definedName>
    <definedName name="X01Y21_04">#REF!</definedName>
    <definedName name="X01Y21_36">'[1]36'!$AE$14</definedName>
    <definedName name="X01Y22_04">#REF!</definedName>
    <definedName name="X01Y23_04">#REF!</definedName>
    <definedName name="X01Y24_04">#REF!</definedName>
    <definedName name="X01Y25_04">#REF!</definedName>
    <definedName name="X01Y26_04">#REF!</definedName>
    <definedName name="X01Y27_04">#REF!</definedName>
    <definedName name="X01Y28_04">#REF!</definedName>
    <definedName name="X01Y29_04">#REF!</definedName>
    <definedName name="X01Y30_04">#REF!</definedName>
    <definedName name="X01Y31_04">#REF!</definedName>
    <definedName name="X01Y32_04">#REF!</definedName>
    <definedName name="X01Y33_04">#REF!</definedName>
    <definedName name="X01Y34_04">#REF!</definedName>
    <definedName name="X01Y35_04">#REF!</definedName>
    <definedName name="X01Y36_04">#REF!</definedName>
    <definedName name="X01Y37_04">#REF!</definedName>
    <definedName name="X01Y38_04">#REF!</definedName>
    <definedName name="X01Y39_04">#REF!</definedName>
    <definedName name="X01Y40_04">#REF!</definedName>
    <definedName name="X01Y41_04">#REF!</definedName>
    <definedName name="X01Y42_04">#REF!</definedName>
    <definedName name="X01Y43_04">#REF!</definedName>
    <definedName name="X01Y44_04">#REF!</definedName>
    <definedName name="X01Y45_04">#REF!</definedName>
    <definedName name="X01Y46_04">#REF!</definedName>
    <definedName name="X01Y47_04">#REF!</definedName>
    <definedName name="X01Y48_04">#REF!</definedName>
    <definedName name="X01Y49_04">#REF!</definedName>
    <definedName name="X01Y50_04">#REF!</definedName>
    <definedName name="X01Y51_04">#REF!</definedName>
    <definedName name="X01Y52_04">#REF!</definedName>
    <definedName name="X01Y53_04">#REF!</definedName>
    <definedName name="X01Y54_04">#REF!</definedName>
    <definedName name="X01Y55_04">#REF!</definedName>
    <definedName name="X01Y56_04">#REF!</definedName>
    <definedName name="X01Y57_04">#REF!</definedName>
    <definedName name="X01Y58_04">#REF!</definedName>
    <definedName name="X01Y59_04">#REF!</definedName>
    <definedName name="X01Y60_04">#REF!</definedName>
    <definedName name="X02Y01_04">#REF!</definedName>
    <definedName name="X02Y01_36">'[1]36'!$K$15</definedName>
    <definedName name="X02Y02_04">#REF!</definedName>
    <definedName name="X02Y02_36">'[1]36'!$L$15</definedName>
    <definedName name="X02Y03_04">#REF!</definedName>
    <definedName name="X02Y03_36">'[1]36'!$M$15</definedName>
    <definedName name="X02Y04_04">#REF!</definedName>
    <definedName name="X02Y04_36">'[1]36'!$N$15</definedName>
    <definedName name="X02Y05_04">#REF!</definedName>
    <definedName name="X02Y05_36">'[1]36'!$O$15</definedName>
    <definedName name="X02Y06_04">#REF!</definedName>
    <definedName name="X02Y06_36">'[1]36'!$P$15</definedName>
    <definedName name="X02Y07_04">#REF!</definedName>
    <definedName name="X02Y07_36">'[1]36'!$Q$15</definedName>
    <definedName name="X02Y08_04">#REF!</definedName>
    <definedName name="X02Y08_36">'[1]36'!$R$15</definedName>
    <definedName name="X02Y09_04">#REF!</definedName>
    <definedName name="X02Y09_36">'[1]36'!$S$15</definedName>
    <definedName name="X02Y10_04">#REF!</definedName>
    <definedName name="X02Y10_36">'[1]36'!$T$15</definedName>
    <definedName name="X02Y11_04">#REF!</definedName>
    <definedName name="X02Y11_36">'[1]36'!$U$15</definedName>
    <definedName name="X02Y12_04">#REF!</definedName>
    <definedName name="X02Y12_36">'[1]36'!$V$15</definedName>
    <definedName name="X02Y13_04">#REF!</definedName>
    <definedName name="X02Y13_36">'[1]36'!$W$15</definedName>
    <definedName name="X02Y14_04">#REF!</definedName>
    <definedName name="X02Y14_36">'[1]36'!$X$15</definedName>
    <definedName name="X02Y15_04">#REF!</definedName>
    <definedName name="X02Y15_36">'[1]36'!$Y$15</definedName>
    <definedName name="X02Y16_04">#REF!</definedName>
    <definedName name="X02Y16_36">'[1]36'!$Z$15</definedName>
    <definedName name="X02Y17_04">#REF!</definedName>
    <definedName name="X02Y17_36">'[1]36'!$AA$15</definedName>
    <definedName name="X02Y18_04">#REF!</definedName>
    <definedName name="X02Y18_36">'[1]36'!$AB$15</definedName>
    <definedName name="X02Y19_04">#REF!</definedName>
    <definedName name="X02Y19_36">'[1]36'!$AC$15</definedName>
    <definedName name="X02Y20_04">#REF!</definedName>
    <definedName name="X02Y20_36">'[1]36'!$AD$15</definedName>
    <definedName name="X02Y21_04">#REF!</definedName>
    <definedName name="X02Y21_36">'[1]36'!$AE$15</definedName>
    <definedName name="X02Y22_04">#REF!</definedName>
    <definedName name="X02Y23_04">#REF!</definedName>
    <definedName name="X02Y24_04">#REF!</definedName>
    <definedName name="X02Y25_04">#REF!</definedName>
    <definedName name="X02Y26_04">#REF!</definedName>
    <definedName name="X02Y27_04">#REF!</definedName>
    <definedName name="X02Y28_04">#REF!</definedName>
    <definedName name="X02Y29_04">#REF!</definedName>
    <definedName name="X02Y30_04">#REF!</definedName>
    <definedName name="X02Y31_04">#REF!</definedName>
    <definedName name="X02Y32_04">#REF!</definedName>
    <definedName name="X02Y33_04">#REF!</definedName>
    <definedName name="X02Y34_04">#REF!</definedName>
    <definedName name="X02Y35_04">#REF!</definedName>
    <definedName name="X02Y36_04">#REF!</definedName>
    <definedName name="X02Y37_04">#REF!</definedName>
    <definedName name="X02Y38_04">#REF!</definedName>
    <definedName name="X02Y39_04">#REF!</definedName>
    <definedName name="X02Y40_04">#REF!</definedName>
    <definedName name="X02Y41_04">#REF!</definedName>
    <definedName name="X02Y42_04">#REF!</definedName>
    <definedName name="X02Y43_04">#REF!</definedName>
    <definedName name="X02Y44_04">#REF!</definedName>
    <definedName name="X02Y45_04">#REF!</definedName>
    <definedName name="X02Y46_04">#REF!</definedName>
    <definedName name="X02Y47_04">#REF!</definedName>
    <definedName name="X02Y48_04">#REF!</definedName>
    <definedName name="X02Y49_04">#REF!</definedName>
    <definedName name="X02Y50_04">#REF!</definedName>
    <definedName name="X02Y51_04">#REF!</definedName>
    <definedName name="X02Y52_04">#REF!</definedName>
    <definedName name="X02Y53_04">#REF!</definedName>
    <definedName name="X02Y54_04">#REF!</definedName>
    <definedName name="X02Y55_04">#REF!</definedName>
    <definedName name="X02Y56_04">#REF!</definedName>
    <definedName name="X02Y57_04">#REF!</definedName>
    <definedName name="X02Y58_04">#REF!</definedName>
    <definedName name="X02Y59_04">#REF!</definedName>
    <definedName name="X02Y60_04">#REF!</definedName>
    <definedName name="X03Y01_36">'[1]36'!$K$16</definedName>
    <definedName name="X03Y02_36">'[1]36'!$L$16</definedName>
    <definedName name="X03Y03_36">'[1]36'!$M$16</definedName>
    <definedName name="X03Y04_36">'[1]36'!$N$16</definedName>
    <definedName name="X03Y05_36">'[1]36'!$O$16</definedName>
    <definedName name="X03Y06_36">'[1]36'!$P$16</definedName>
    <definedName name="X03Y07_36">'[1]36'!$Q$16</definedName>
    <definedName name="X03Y08_36">'[1]36'!$R$16</definedName>
    <definedName name="X03Y09_36">'[1]36'!$S$16</definedName>
    <definedName name="X03Y10_36">'[1]36'!$T$16</definedName>
    <definedName name="X03Y11_36">'[1]36'!$U$16</definedName>
    <definedName name="X03Y12_36">'[1]36'!$V$16</definedName>
    <definedName name="X03Y13_36">'[1]36'!$W$16</definedName>
    <definedName name="X03Y14_36">'[1]36'!$X$16</definedName>
    <definedName name="X03Y15_36">'[1]36'!$Y$16</definedName>
    <definedName name="X03Y16_36">'[1]36'!$Z$16</definedName>
    <definedName name="X03Y17_36">'[1]36'!$AA$16</definedName>
    <definedName name="X03Y18_36">'[1]36'!$AB$16</definedName>
    <definedName name="X03Y19_36">'[1]36'!$AC$16</definedName>
    <definedName name="X03Y20_36">'[1]36'!$AD$16</definedName>
    <definedName name="X03Y21_36">'[1]36'!$AE$16</definedName>
    <definedName name="X04Y01_36">'[1]36'!$K$17</definedName>
    <definedName name="X04Y02_36">'[1]36'!$L$17</definedName>
    <definedName name="X04Y03_36">'[1]36'!$M$17</definedName>
    <definedName name="X04Y04_36">'[1]36'!$N$17</definedName>
    <definedName name="X04Y05_36">'[1]36'!$O$17</definedName>
    <definedName name="X04Y06_36">'[1]36'!$P$17</definedName>
    <definedName name="X04Y07_36">'[1]36'!$Q$17</definedName>
    <definedName name="X04Y08_36">'[1]36'!$R$17</definedName>
    <definedName name="X04Y09_36">'[1]36'!$S$17</definedName>
    <definedName name="X04Y10_36">'[1]36'!$T$17</definedName>
    <definedName name="X04Y11_36">'[1]36'!$U$17</definedName>
    <definedName name="X04Y12_36">'[1]36'!$V$17</definedName>
    <definedName name="X04Y13_36">'[1]36'!$W$17</definedName>
    <definedName name="X04Y14_36">'[1]36'!$X$17</definedName>
    <definedName name="X04Y15_36">'[1]36'!$Y$17</definedName>
    <definedName name="X04Y16_36">'[1]36'!$Z$17</definedName>
    <definedName name="X04Y17_36">'[1]36'!$AA$17</definedName>
    <definedName name="X04Y18_36">'[1]36'!$AB$17</definedName>
    <definedName name="X04Y19_36">'[1]36'!$AC$17</definedName>
    <definedName name="X04Y20_36">'[1]36'!$AD$17</definedName>
    <definedName name="X04Y21_36">'[1]36'!$AE$17</definedName>
    <definedName name="X05Y01_36">'[1]36'!$K$18</definedName>
    <definedName name="X05Y02_36">'[1]36'!$L$18</definedName>
    <definedName name="X05Y03_36">'[1]36'!$M$18</definedName>
    <definedName name="X05Y04_36">'[1]36'!$N$18</definedName>
    <definedName name="X05Y05_36">'[1]36'!$O$18</definedName>
    <definedName name="X05Y06_36">'[1]36'!$P$18</definedName>
    <definedName name="X05Y07_36">'[1]36'!$Q$18</definedName>
    <definedName name="X05Y08_36">'[1]36'!$R$18</definedName>
    <definedName name="X05Y09_36">'[1]36'!$S$18</definedName>
    <definedName name="X05Y10_36">'[1]36'!$T$18</definedName>
    <definedName name="X05Y11_36">'[1]36'!$U$18</definedName>
    <definedName name="X05Y12_36">'[1]36'!$V$18</definedName>
    <definedName name="X05Y13_36">'[1]36'!$W$18</definedName>
    <definedName name="X05Y14_36">'[1]36'!$X$18</definedName>
    <definedName name="X05Y15_36">'[1]36'!$Y$18</definedName>
    <definedName name="X05Y16_36">'[1]36'!$Z$18</definedName>
    <definedName name="X05Y17_36">'[1]36'!$AA$18</definedName>
    <definedName name="X05Y18_36">'[1]36'!$AB$18</definedName>
    <definedName name="X05Y19_36">'[1]36'!$AC$18</definedName>
    <definedName name="X05Y20_36">'[1]36'!$AD$18</definedName>
    <definedName name="X05Y21_36">'[1]36'!$AE$18</definedName>
    <definedName name="X06Y01_36">'[1]36'!$K$19</definedName>
    <definedName name="X06Y02_36">'[1]36'!$L$19</definedName>
    <definedName name="X06Y03_36">'[1]36'!$M$19</definedName>
    <definedName name="X06Y04_36">'[1]36'!$N$19</definedName>
    <definedName name="X06Y05_36">'[1]36'!$O$19</definedName>
    <definedName name="X06Y06_36">'[1]36'!$P$19</definedName>
    <definedName name="X06Y07_36">'[1]36'!$Q$19</definedName>
    <definedName name="X06Y08_36">'[1]36'!$R$19</definedName>
    <definedName name="X06Y09_36">'[1]36'!$S$19</definedName>
    <definedName name="X06Y10_36">'[1]36'!$T$19</definedName>
    <definedName name="X06Y11_36">'[1]36'!$U$19</definedName>
    <definedName name="X06Y12_36">'[1]36'!$V$19</definedName>
    <definedName name="X06Y13_36">'[1]36'!$W$19</definedName>
    <definedName name="X06Y14_36">'[1]36'!$X$19</definedName>
    <definedName name="X06Y15_36">'[1]36'!$Y$19</definedName>
    <definedName name="X06Y16_36">'[1]36'!$Z$19</definedName>
    <definedName name="X06Y17_36">'[1]36'!$AA$19</definedName>
    <definedName name="X06Y18_36">'[1]36'!$AB$19</definedName>
    <definedName name="X06Y19_36">'[1]36'!$AC$19</definedName>
    <definedName name="X06Y20_36">'[1]36'!$AD$19</definedName>
    <definedName name="X06Y21_36">'[1]36'!$AE$19</definedName>
    <definedName name="X07Y01_36">'[1]36'!$K$20</definedName>
    <definedName name="X07Y02_36">'[1]36'!$L$20</definedName>
    <definedName name="X07Y03_36">'[1]36'!$M$20</definedName>
    <definedName name="X07Y04_36">'[1]36'!$N$20</definedName>
    <definedName name="X07Y05_36">'[1]36'!$O$20</definedName>
    <definedName name="X07Y06_36">'[1]36'!$P$20</definedName>
    <definedName name="X07Y07_36">'[1]36'!$Q$20</definedName>
    <definedName name="X07Y08_36">'[1]36'!$R$20</definedName>
    <definedName name="X07Y09_36">'[1]36'!$S$20</definedName>
    <definedName name="X07Y10_36">'[1]36'!$T$20</definedName>
    <definedName name="X07Y11_36">'[1]36'!$U$20</definedName>
    <definedName name="X07Y12_36">'[1]36'!$V$20</definedName>
    <definedName name="X07Y13_36">'[1]36'!$W$20</definedName>
    <definedName name="X07Y14_36">'[1]36'!$X$20</definedName>
    <definedName name="X07Y15_36">'[1]36'!$Y$20</definedName>
    <definedName name="X07Y16_36">'[1]36'!$Z$20</definedName>
    <definedName name="X07Y17_36">'[1]36'!$AA$20</definedName>
    <definedName name="X07Y18_36">'[1]36'!$AB$20</definedName>
    <definedName name="X07Y19_36">'[1]36'!$AC$20</definedName>
    <definedName name="X07Y20_36">'[1]36'!$AD$20</definedName>
    <definedName name="X07Y21_36">'[1]36'!$AE$20</definedName>
    <definedName name="X08Y01_36">'[1]36'!$K$21</definedName>
    <definedName name="X08Y02_36">'[1]36'!$L$21</definedName>
    <definedName name="X08Y03_36">'[1]36'!$M$21</definedName>
    <definedName name="X08Y04_36">'[1]36'!$N$21</definedName>
    <definedName name="X08Y05_36">'[1]36'!$O$21</definedName>
    <definedName name="X08Y06_36">'[1]36'!$P$21</definedName>
    <definedName name="X08Y07_36">'[1]36'!$Q$21</definedName>
    <definedName name="X08Y08_36">'[1]36'!$R$21</definedName>
    <definedName name="X08Y09_36">'[1]36'!$S$21</definedName>
    <definedName name="X08Y10_36">'[1]36'!$T$21</definedName>
    <definedName name="X08Y11_36">'[1]36'!$U$21</definedName>
    <definedName name="X08Y12_36">'[1]36'!$V$21</definedName>
    <definedName name="X08Y13_36">'[1]36'!$W$21</definedName>
    <definedName name="X08Y14_36">'[1]36'!$X$21</definedName>
    <definedName name="X08Y15_36">'[1]36'!$Y$21</definedName>
    <definedName name="X08Y16_36">'[1]36'!$Z$21</definedName>
    <definedName name="X08Y17_36">'[1]36'!$AA$21</definedName>
    <definedName name="X08Y18_36">'[1]36'!$AB$21</definedName>
    <definedName name="X08Y19_36">'[1]36'!$AC$21</definedName>
    <definedName name="X08Y20_36">'[1]36'!$AD$21</definedName>
    <definedName name="X08Y21_36">'[1]36'!$AE$21</definedName>
    <definedName name="X09Y01_36">'[1]36'!$K$22</definedName>
    <definedName name="X09Y02_36">'[1]36'!$L$22</definedName>
    <definedName name="X09Y03_36">'[1]36'!$M$22</definedName>
    <definedName name="X09Y04_36">'[1]36'!$N$22</definedName>
    <definedName name="X09Y05_36">'[1]36'!$O$22</definedName>
    <definedName name="X09Y06_36">'[1]36'!$P$22</definedName>
    <definedName name="X09Y07_36">'[1]36'!$Q$22</definedName>
    <definedName name="X09Y08_36">'[1]36'!$R$22</definedName>
    <definedName name="X09Y09_36">'[1]36'!$S$22</definedName>
    <definedName name="X09Y10_36">'[1]36'!$T$22</definedName>
    <definedName name="X09Y11_36">'[1]36'!$U$22</definedName>
    <definedName name="X09Y12_36">'[1]36'!$V$22</definedName>
    <definedName name="X09Y13_36">'[1]36'!$W$22</definedName>
    <definedName name="X09Y14_36">'[1]36'!$X$22</definedName>
    <definedName name="X09Y15_36">'[1]36'!$Y$22</definedName>
    <definedName name="X09Y16_36">'[1]36'!$Z$22</definedName>
    <definedName name="X09Y17_36">'[1]36'!$AA$22</definedName>
    <definedName name="X09Y18_36">'[1]36'!$AB$22</definedName>
    <definedName name="X09Y19_36">'[1]36'!$AC$22</definedName>
    <definedName name="X09Y20_36">'[1]36'!$AD$22</definedName>
    <definedName name="X09Y21_36">'[1]36'!$AE$22</definedName>
    <definedName name="X10Y01_36">'[1]36'!$K$23</definedName>
    <definedName name="X10Y02_36">'[1]36'!$L$23</definedName>
    <definedName name="X10Y03_36">'[1]36'!$M$23</definedName>
    <definedName name="X10Y04_36">'[1]36'!$N$23</definedName>
    <definedName name="X10Y05_36">'[1]36'!$O$23</definedName>
    <definedName name="X10Y06_36">'[1]36'!$P$23</definedName>
    <definedName name="X10Y07_36">'[1]36'!$Q$23</definedName>
    <definedName name="X10Y08_36">'[1]36'!$R$23</definedName>
    <definedName name="X10Y09_36">'[1]36'!$S$23</definedName>
    <definedName name="X10Y10_36">'[1]36'!$T$23</definedName>
    <definedName name="X10Y11_36">'[1]36'!$U$23</definedName>
    <definedName name="X10Y12_36">'[1]36'!$V$23</definedName>
    <definedName name="X10Y13_36">'[1]36'!$W$23</definedName>
    <definedName name="X10Y14_36">'[1]36'!$X$23</definedName>
    <definedName name="X10Y15_36">'[1]36'!$Y$23</definedName>
    <definedName name="X10Y16_36">'[1]36'!$Z$23</definedName>
    <definedName name="X10Y17_36">'[1]36'!$AA$23</definedName>
    <definedName name="X10Y18_36">'[1]36'!$AB$23</definedName>
    <definedName name="X10Y19_36">'[1]36'!$AC$23</definedName>
    <definedName name="X10Y20_36">'[1]36'!$AD$23</definedName>
    <definedName name="X10Y21_36">'[1]36'!$AE$23</definedName>
    <definedName name="X11Y01_36">'[1]36'!$K$24</definedName>
    <definedName name="X11Y02_36">'[1]36'!$L$24</definedName>
    <definedName name="X11Y03_36">'[1]36'!$M$24</definedName>
    <definedName name="X11Y04_36">'[1]36'!$N$24</definedName>
    <definedName name="X11Y05_36">'[1]36'!$O$24</definedName>
    <definedName name="X11Y06_36">'[1]36'!$P$24</definedName>
    <definedName name="X11Y07_36">'[1]36'!$Q$24</definedName>
    <definedName name="X11Y08_36">'[1]36'!$R$24</definedName>
    <definedName name="X11Y09_36">'[1]36'!$S$24</definedName>
    <definedName name="X11Y10_36">'[1]36'!$T$24</definedName>
    <definedName name="X11Y11_36">'[1]36'!$U$24</definedName>
    <definedName name="X11Y12_36">'[1]36'!$V$24</definedName>
    <definedName name="X11Y13_36">'[1]36'!$W$24</definedName>
    <definedName name="X11Y14_36">'[1]36'!$X$24</definedName>
    <definedName name="X11Y15_36">'[1]36'!$Y$24</definedName>
    <definedName name="X11Y16_36">'[1]36'!$Z$24</definedName>
    <definedName name="X11Y17_36">'[1]36'!$AA$24</definedName>
    <definedName name="X11Y18_36">'[1]36'!$AB$24</definedName>
    <definedName name="X11Y19_36">'[1]36'!$AC$24</definedName>
    <definedName name="X11Y20_36">'[1]36'!$AD$24</definedName>
    <definedName name="X11Y21_36">'[1]36'!$AE$24</definedName>
    <definedName name="X12Y01_13" localSheetId="14">'[2]13'!$U$24</definedName>
    <definedName name="X12Y01_13">'[3]13'!$U$24</definedName>
    <definedName name="X12Y01_36">'[1]36'!$K$25</definedName>
    <definedName name="X12Y02_36">'[1]36'!$L$25</definedName>
    <definedName name="X12Y03_13" localSheetId="14">'[2]13'!$Z$24</definedName>
    <definedName name="X12Y03_13">'[3]13'!$Z$24</definedName>
    <definedName name="X12Y03_36">'[1]36'!$M$25</definedName>
    <definedName name="X12Y04_36">'[1]36'!$N$25</definedName>
    <definedName name="X12Y05_36">'[1]36'!$O$25</definedName>
    <definedName name="X12Y06_36">'[1]36'!$P$25</definedName>
    <definedName name="X12Y07_36">'[1]36'!$Q$25</definedName>
    <definedName name="X12Y08_36">'[1]36'!$R$25</definedName>
    <definedName name="X12Y09_36">'[1]36'!$S$25</definedName>
    <definedName name="X12Y10_13" localSheetId="14">'[2]13'!$AG$24</definedName>
    <definedName name="X12Y10_13">'[3]13'!$AG$24</definedName>
    <definedName name="X12Y10_36">'[1]36'!$T$25</definedName>
    <definedName name="X12Y11_36">'[1]36'!$U$25</definedName>
    <definedName name="X12Y12_36">'[1]36'!$V$25</definedName>
    <definedName name="X12Y13_36">'[1]36'!$W$25</definedName>
    <definedName name="X12Y14_36">'[1]36'!$X$25</definedName>
    <definedName name="X12Y15_36">'[1]36'!$Y$25</definedName>
    <definedName name="X12Y16_36">'[1]36'!$Z$25</definedName>
    <definedName name="X12Y17_36">'[1]36'!$AA$25</definedName>
    <definedName name="X12Y18_36">'[1]36'!$AB$25</definedName>
    <definedName name="X12Y19_36">'[1]36'!$AC$25</definedName>
    <definedName name="X12Y20_36">'[1]36'!$AD$25</definedName>
    <definedName name="X12Y21_36">'[1]36'!$AE$25</definedName>
    <definedName name="X13Y01_36">'[1]36'!$K$26</definedName>
    <definedName name="X13Y02_36">'[1]36'!$L$26</definedName>
    <definedName name="X13Y03_36">'[1]36'!$M$26</definedName>
    <definedName name="X13Y04_36">'[1]36'!$N$26</definedName>
    <definedName name="X13Y05_36">'[1]36'!$O$26</definedName>
    <definedName name="X13Y06_36">'[1]36'!$P$26</definedName>
    <definedName name="X13Y07_36">'[1]36'!$Q$26</definedName>
    <definedName name="X13Y08_36">'[1]36'!$R$26</definedName>
    <definedName name="X13Y09_36">'[1]36'!$S$26</definedName>
    <definedName name="X13Y10_36">'[1]36'!$T$26</definedName>
    <definedName name="X13Y11_36">'[1]36'!$U$26</definedName>
    <definedName name="X13Y12_36">'[1]36'!$V$26</definedName>
    <definedName name="X13Y13_36">'[1]36'!$W$26</definedName>
    <definedName name="X13Y14_36">'[1]36'!$X$26</definedName>
    <definedName name="X13Y15_36">'[1]36'!$Y$26</definedName>
    <definedName name="X13Y16_36">'[1]36'!$Z$26</definedName>
    <definedName name="X13Y17_36">'[1]36'!$AA$26</definedName>
    <definedName name="X13Y18_36">'[1]36'!$AB$26</definedName>
    <definedName name="X13Y19_36">'[1]36'!$AC$26</definedName>
    <definedName name="X13Y20_36">'[1]36'!$AD$26</definedName>
    <definedName name="X13Y21_36">'[1]36'!$AE$26</definedName>
    <definedName name="X14Y01_36">'[1]36'!$K$27</definedName>
    <definedName name="X14Y02_36">'[1]36'!$L$27</definedName>
    <definedName name="X14Y03_36">'[1]36'!$M$27</definedName>
    <definedName name="X14Y04_36">'[1]36'!$N$27</definedName>
    <definedName name="X14Y05_36">'[1]36'!$O$27</definedName>
    <definedName name="X14Y06_36">'[1]36'!$P$27</definedName>
    <definedName name="X14Y07_36">'[1]36'!$Q$27</definedName>
    <definedName name="X14Y08_36">'[1]36'!$R$27</definedName>
    <definedName name="X14Y09_36">'[1]36'!$S$27</definedName>
    <definedName name="X14Y10_36">'[1]36'!$T$27</definedName>
    <definedName name="X14Y11_36">'[1]36'!$U$27</definedName>
    <definedName name="X14Y12_36">'[1]36'!$V$27</definedName>
    <definedName name="X14Y13_36">'[1]36'!$W$27</definedName>
    <definedName name="X14Y14_36">'[1]36'!$X$27</definedName>
    <definedName name="X14Y15_36">'[1]36'!$Y$27</definedName>
    <definedName name="X14Y16_36">'[1]36'!$Z$27</definedName>
    <definedName name="X14Y17_36">'[1]36'!$AA$27</definedName>
    <definedName name="X14Y18_36">'[1]36'!$AB$27</definedName>
    <definedName name="X14Y19_36">'[1]36'!$AC$27</definedName>
    <definedName name="X14Y20_36">'[1]36'!$AD$27</definedName>
    <definedName name="X14Y21_36">'[1]36'!$AE$27</definedName>
    <definedName name="X15Y01_36">'[1]36'!$K$28</definedName>
    <definedName name="X15Y02_36">'[1]36'!$L$28</definedName>
    <definedName name="X15Y03_36">'[1]36'!$M$28</definedName>
    <definedName name="X15Y04_36">'[1]36'!$N$28</definedName>
    <definedName name="X15Y05_36">'[1]36'!$O$28</definedName>
    <definedName name="X15Y06_36">'[1]36'!$P$28</definedName>
    <definedName name="X15Y07_36">'[1]36'!$Q$28</definedName>
    <definedName name="X15Y08_36">'[1]36'!$R$28</definedName>
    <definedName name="X15Y09_36">'[1]36'!$S$28</definedName>
    <definedName name="X15Y10_36">'[1]36'!$T$28</definedName>
    <definedName name="X15Y11_36">'[1]36'!$U$28</definedName>
    <definedName name="X15Y12_36">'[1]36'!$V$28</definedName>
    <definedName name="X15Y13_36">'[1]36'!$W$28</definedName>
    <definedName name="X15Y14_36">'[1]36'!$X$28</definedName>
    <definedName name="X15Y15_36">'[1]36'!$Y$28</definedName>
    <definedName name="X15Y16_36">'[1]36'!$Z$28</definedName>
    <definedName name="X15Y17_36">'[1]36'!$AA$28</definedName>
    <definedName name="X15Y18_36">'[1]36'!$AB$28</definedName>
    <definedName name="X15Y19_36">'[1]36'!$AC$28</definedName>
    <definedName name="X15Y20_36">'[1]36'!$AD$28</definedName>
    <definedName name="X15Y21_36">'[1]36'!$AE$28</definedName>
    <definedName name="X16Y01_36">'[1]36'!$K$29</definedName>
    <definedName name="X16Y02_36">'[1]36'!$L$29</definedName>
    <definedName name="X16Y03_36">'[1]36'!$M$29</definedName>
    <definedName name="X16Y04_36">'[1]36'!$N$29</definedName>
    <definedName name="X16Y05_36">'[1]36'!$O$29</definedName>
    <definedName name="X16Y06_36">'[1]36'!$P$29</definedName>
    <definedName name="X16Y07_36">'[1]36'!$Q$29</definedName>
    <definedName name="X16Y08_36">'[1]36'!$R$29</definedName>
    <definedName name="X16Y09_36">'[1]36'!$S$29</definedName>
    <definedName name="X16Y10_36">'[1]36'!$T$29</definedName>
    <definedName name="X16Y11_36">'[1]36'!$U$29</definedName>
    <definedName name="X16Y12_36">'[1]36'!$V$29</definedName>
    <definedName name="X16Y13_36">'[1]36'!$W$29</definedName>
    <definedName name="X16Y14_36">'[1]36'!$X$29</definedName>
    <definedName name="X16Y15_36">'[1]36'!$Y$29</definedName>
    <definedName name="X16Y16_36">'[1]36'!$Z$29</definedName>
    <definedName name="X16Y17_36">'[1]36'!$AA$29</definedName>
    <definedName name="X16Y18_36">'[1]36'!$AB$29</definedName>
    <definedName name="X16Y19_36">'[1]36'!$AC$29</definedName>
    <definedName name="X16Y20_36">'[1]36'!$AD$29</definedName>
    <definedName name="X16Y21_36">'[1]36'!$AE$29</definedName>
    <definedName name="X17Y01_36">'[1]36'!$K$30</definedName>
    <definedName name="X17Y02_36">'[1]36'!$L$30</definedName>
    <definedName name="X17Y03_36">'[1]36'!$M$30</definedName>
    <definedName name="X17Y04_36">'[1]36'!$N$30</definedName>
    <definedName name="X17Y05_36">'[1]36'!$O$30</definedName>
    <definedName name="X17Y06_36">'[1]36'!$P$30</definedName>
    <definedName name="X17Y07_36">'[1]36'!$Q$30</definedName>
    <definedName name="X17Y08_36">'[1]36'!$R$30</definedName>
    <definedName name="X17Y09_36">'[1]36'!$S$30</definedName>
    <definedName name="X17Y10_36">'[1]36'!$T$30</definedName>
    <definedName name="X17Y11_36">'[1]36'!$U$30</definedName>
    <definedName name="X17Y12_36">'[1]36'!$V$30</definedName>
    <definedName name="X17Y13_36">'[1]36'!$W$30</definedName>
    <definedName name="X17Y14_36">'[1]36'!$X$30</definedName>
    <definedName name="X17Y15_36">'[1]36'!$Y$30</definedName>
    <definedName name="X17Y16_36">'[1]36'!$Z$30</definedName>
    <definedName name="X17Y17_36">'[1]36'!$AA$30</definedName>
    <definedName name="X17Y18_36">'[1]36'!$AB$30</definedName>
    <definedName name="X17Y19_36">'[1]36'!$AC$30</definedName>
    <definedName name="X17Y20_36">'[1]36'!$AD$30</definedName>
    <definedName name="X17Y21_36">'[1]36'!$AE$30</definedName>
    <definedName name="X18Y01_36">'[1]36'!$K$31</definedName>
    <definedName name="X18Y02_36">'[1]36'!$L$31</definedName>
    <definedName name="X18Y03_36">'[1]36'!$M$31</definedName>
    <definedName name="X18Y04_36">'[1]36'!$N$31</definedName>
    <definedName name="X18Y05_36">'[1]36'!$O$31</definedName>
    <definedName name="X18Y06_36">'[1]36'!$P$31</definedName>
    <definedName name="X18Y07_36">'[1]36'!$Q$31</definedName>
    <definedName name="X18Y08_36">'[1]36'!$R$31</definedName>
    <definedName name="X18Y09_36">'[1]36'!$S$31</definedName>
    <definedName name="X18Y10_36">'[1]36'!$T$31</definedName>
    <definedName name="X18Y11_36">'[1]36'!$U$31</definedName>
    <definedName name="X18Y12_36">'[1]36'!$V$31</definedName>
    <definedName name="X18Y13_36">'[1]36'!$W$31</definedName>
    <definedName name="X18Y14_36">'[1]36'!$X$31</definedName>
    <definedName name="X18Y15_36">'[1]36'!$Y$31</definedName>
    <definedName name="X18Y16_36">'[1]36'!$Z$31</definedName>
    <definedName name="X18Y17_36">'[1]36'!$AA$31</definedName>
    <definedName name="X18Y18_36">'[1]36'!$AB$31</definedName>
    <definedName name="X18Y19_36">'[1]36'!$AC$31</definedName>
    <definedName name="X18Y20_36">'[1]36'!$AD$31</definedName>
    <definedName name="X18Y21_36">'[1]36'!$AE$31</definedName>
    <definedName name="X19Y01_36">'[1]36'!$K$32</definedName>
    <definedName name="X19Y02_36">'[1]36'!$L$32</definedName>
    <definedName name="X19Y03_36">'[1]36'!$M$32</definedName>
    <definedName name="X19Y04_36">'[1]36'!$N$32</definedName>
    <definedName name="X19Y05_36">'[1]36'!$O$32</definedName>
    <definedName name="X19Y06_36">'[1]36'!$P$32</definedName>
    <definedName name="X19Y07_36">'[1]36'!$Q$32</definedName>
    <definedName name="X19Y08_36">'[1]36'!$R$32</definedName>
    <definedName name="X19Y09_36">'[1]36'!$S$32</definedName>
    <definedName name="X19Y10_36">'[1]36'!$T$32</definedName>
    <definedName name="X19Y11_36">'[1]36'!$U$32</definedName>
    <definedName name="X19Y12_36">'[1]36'!$V$32</definedName>
    <definedName name="X19Y13_36">'[1]36'!$W$32</definedName>
    <definedName name="X19Y14_36">'[1]36'!$X$32</definedName>
    <definedName name="X19Y15_36">'[1]36'!$Y$32</definedName>
    <definedName name="X19Y16_36">'[1]36'!$Z$32</definedName>
    <definedName name="X19Y17_36">'[1]36'!$AA$32</definedName>
    <definedName name="X19Y18_36">'[1]36'!$AB$32</definedName>
    <definedName name="X19Y19_36">'[1]36'!$AC$32</definedName>
    <definedName name="X19Y20_36">'[1]36'!$AD$32</definedName>
    <definedName name="X19Y21_36">'[1]36'!$AE$32</definedName>
    <definedName name="X20Y01_36">'[1]36'!$K$33</definedName>
    <definedName name="X20Y02_36">'[1]36'!$L$33</definedName>
    <definedName name="X20Y03_36">'[1]36'!$M$33</definedName>
    <definedName name="X20Y04_36">'[1]36'!$N$33</definedName>
    <definedName name="X20Y05_36">'[1]36'!$O$33</definedName>
    <definedName name="X20Y06_36">'[1]36'!$P$33</definedName>
    <definedName name="X20Y07_36">'[1]36'!$Q$33</definedName>
    <definedName name="X20Y08_36">'[1]36'!$R$33</definedName>
    <definedName name="X20Y09_36">'[1]36'!$S$33</definedName>
    <definedName name="X20Y10_36">'[1]36'!$T$33</definedName>
    <definedName name="X20Y11_36">'[1]36'!$U$33</definedName>
    <definedName name="X20Y12_36">'[1]36'!$V$33</definedName>
    <definedName name="X20Y13_36">'[1]36'!$W$33</definedName>
    <definedName name="X20Y14_36">'[1]36'!$X$33</definedName>
    <definedName name="X20Y15_36">'[1]36'!$Y$33</definedName>
    <definedName name="X20Y16_36">'[1]36'!$Z$33</definedName>
    <definedName name="X20Y17_36">'[1]36'!$AA$33</definedName>
    <definedName name="X20Y18_36">'[1]36'!$AB$33</definedName>
    <definedName name="X20Y19_36">'[1]36'!$AC$33</definedName>
    <definedName name="X20Y20_36">'[1]36'!$AD$33</definedName>
    <definedName name="X20Y21_36">'[1]36'!$AE$33</definedName>
    <definedName name="X21Y01_36">'[1]36'!$K$34</definedName>
    <definedName name="X21Y02_36">'[1]36'!$L$34</definedName>
    <definedName name="X21Y03_36">'[1]36'!$M$34</definedName>
    <definedName name="X21Y04_36">'[1]36'!$N$34</definedName>
    <definedName name="X21Y05_36">'[1]36'!$O$34</definedName>
    <definedName name="X21Y06_36">'[1]36'!$P$34</definedName>
    <definedName name="X21Y07_36">'[1]36'!$Q$34</definedName>
    <definedName name="X21Y08_36">'[1]36'!$R$34</definedName>
    <definedName name="X21Y09_36">'[1]36'!$S$34</definedName>
    <definedName name="X21Y10_36">'[1]36'!$T$34</definedName>
    <definedName name="X21Y11_36">'[1]36'!$U$34</definedName>
    <definedName name="X21Y12_36">'[1]36'!$V$34</definedName>
    <definedName name="X21Y13_36">'[1]36'!$W$34</definedName>
    <definedName name="X21Y14_36">'[1]36'!$X$34</definedName>
    <definedName name="X21Y15_36">'[1]36'!$Y$34</definedName>
    <definedName name="X21Y16_36">'[1]36'!$Z$34</definedName>
    <definedName name="X21Y17_36">'[1]36'!$AA$34</definedName>
    <definedName name="X21Y18_36">'[1]36'!$AB$34</definedName>
    <definedName name="X21Y19_36">'[1]36'!$AC$34</definedName>
    <definedName name="X21Y20_36">'[1]36'!$AD$34</definedName>
    <definedName name="X21Y21_36">'[1]36'!$AE$34</definedName>
    <definedName name="X22Y01_36">'[1]36'!$K$35</definedName>
    <definedName name="X22Y02_36">'[1]36'!$L$35</definedName>
    <definedName name="X22Y03_36">'[1]36'!$M$35</definedName>
    <definedName name="X22Y04_36">'[1]36'!$N$35</definedName>
    <definedName name="X22Y05_36">'[1]36'!$O$35</definedName>
    <definedName name="X22Y06_36">'[1]36'!$P$35</definedName>
    <definedName name="X22Y07_36">'[1]36'!$Q$35</definedName>
    <definedName name="X22Y08_36">'[1]36'!$R$35</definedName>
    <definedName name="X22Y09_36">'[1]36'!$S$35</definedName>
    <definedName name="X22Y10_36">'[1]36'!$T$35</definedName>
    <definedName name="X22Y11_36">'[1]36'!$U$35</definedName>
    <definedName name="X22Y12_36">'[1]36'!$V$35</definedName>
    <definedName name="X22Y13_36">'[1]36'!$W$35</definedName>
    <definedName name="X22Y14_36">'[1]36'!$X$35</definedName>
    <definedName name="X22Y15_36">'[1]36'!$Y$35</definedName>
    <definedName name="X22Y16_36">'[1]36'!$Z$35</definedName>
    <definedName name="X22Y17_36">'[1]36'!$AA$35</definedName>
    <definedName name="X22Y18_36">'[1]36'!$AB$35</definedName>
    <definedName name="X22Y19_36">'[1]36'!$AC$35</definedName>
    <definedName name="X22Y20_36">'[1]36'!$AD$35</definedName>
    <definedName name="X22Y21_36">'[1]36'!$AE$35</definedName>
    <definedName name="X23Y01_36">'[1]36'!$K$36</definedName>
    <definedName name="X23Y02_36">'[1]36'!$L$36</definedName>
    <definedName name="X23Y03_36">'[1]36'!$M$36</definedName>
    <definedName name="X23Y04_36">'[1]36'!$N$36</definedName>
    <definedName name="X23Y05_36">'[1]36'!$O$36</definedName>
    <definedName name="X23Y06_36">'[1]36'!$P$36</definedName>
    <definedName name="X23Y07_36">'[1]36'!$Q$36</definedName>
    <definedName name="X23Y08_36">'[1]36'!$R$36</definedName>
    <definedName name="X23Y09_36">'[1]36'!$S$36</definedName>
    <definedName name="X23Y10_36">'[1]36'!$T$36</definedName>
    <definedName name="X23Y11_36">'[1]36'!$U$36</definedName>
    <definedName name="X23Y12_36">'[1]36'!$V$36</definedName>
    <definedName name="X23Y13_36">'[1]36'!$W$36</definedName>
    <definedName name="X23Y14_36">'[1]36'!$X$36</definedName>
    <definedName name="X23Y15_36">'[1]36'!$Y$36</definedName>
    <definedName name="X23Y16_36">'[1]36'!$Z$36</definedName>
    <definedName name="X23Y17_36">'[1]36'!$AA$36</definedName>
    <definedName name="X23Y18_36">'[1]36'!$AB$36</definedName>
    <definedName name="X23Y19_36">'[1]36'!$AC$36</definedName>
    <definedName name="X23Y20_36">'[1]36'!$AD$36</definedName>
    <definedName name="X23Y21_36">'[1]36'!$AE$36</definedName>
    <definedName name="X24Y01_36">'[1]36'!$K$37</definedName>
    <definedName name="X24Y02_36">'[1]36'!$L$37</definedName>
    <definedName name="X24Y03_36">'[1]36'!$M$37</definedName>
    <definedName name="X24Y04_36">'[1]36'!$N$37</definedName>
    <definedName name="X24Y05_36">'[1]36'!$O$37</definedName>
    <definedName name="X24Y06_36">'[1]36'!$P$37</definedName>
    <definedName name="X24Y07_36">'[1]36'!$Q$37</definedName>
    <definedName name="X24Y08_36">'[1]36'!$R$37</definedName>
    <definedName name="X24Y09_36">'[1]36'!$S$37</definedName>
    <definedName name="X24Y10_36">'[1]36'!$T$37</definedName>
    <definedName name="X24Y11_36">'[1]36'!$U$37</definedName>
    <definedName name="X24Y12_36">'[1]36'!$V$37</definedName>
    <definedName name="X24Y13_36">'[1]36'!$W$37</definedName>
    <definedName name="X24Y14_36">'[1]36'!$X$37</definedName>
    <definedName name="X24Y15_36">'[1]36'!$Y$37</definedName>
    <definedName name="X24Y16_36">'[1]36'!$Z$37</definedName>
    <definedName name="X24Y17_36">'[1]36'!$AA$37</definedName>
    <definedName name="X24Y18_36">'[1]36'!$AB$37</definedName>
    <definedName name="X24Y19_36">'[1]36'!$AC$37</definedName>
    <definedName name="X24Y20_36">'[1]36'!$AD$37</definedName>
    <definedName name="X24Y21_36">'[1]36'!$AE$37</definedName>
    <definedName name="X25Y01_36">'[1]36'!$K$38</definedName>
    <definedName name="X25Y02_36">'[1]36'!$L$38</definedName>
    <definedName name="X25Y03_36">'[1]36'!$M$38</definedName>
    <definedName name="X25Y04_36">'[1]36'!$N$38</definedName>
    <definedName name="X25Y05_36">'[1]36'!$O$38</definedName>
    <definedName name="X25Y06_36">'[1]36'!$P$38</definedName>
    <definedName name="X25Y07_36">'[1]36'!$Q$38</definedName>
    <definedName name="X25Y08_36">'[1]36'!$R$38</definedName>
    <definedName name="X25Y09_36">'[1]36'!$S$38</definedName>
    <definedName name="X25Y10_36">'[1]36'!$T$38</definedName>
    <definedName name="X25Y11_36">'[1]36'!$U$38</definedName>
    <definedName name="X25Y12_36">'[1]36'!$V$38</definedName>
    <definedName name="X25Y13_36">'[1]36'!$W$38</definedName>
    <definedName name="X25Y14_36">'[1]36'!$X$38</definedName>
    <definedName name="X25Y15_36">'[1]36'!$Y$38</definedName>
    <definedName name="X25Y16_36">'[1]36'!$Z$38</definedName>
    <definedName name="X25Y17_36">'[1]36'!$AA$38</definedName>
    <definedName name="X25Y18_36">'[1]36'!$AB$38</definedName>
    <definedName name="X25Y19_36">'[1]36'!$AC$38</definedName>
    <definedName name="X25Y20_36">'[1]36'!$AD$38</definedName>
    <definedName name="X25Y21_36">'[1]36'!$AE$38</definedName>
    <definedName name="X26Y01_36">'[1]36'!$K$39</definedName>
    <definedName name="X26Y02_36">'[1]36'!$L$39</definedName>
    <definedName name="X26Y03_36">'[1]36'!$M$39</definedName>
    <definedName name="X26Y04_36">'[1]36'!$N$39</definedName>
    <definedName name="X26Y05_36">'[1]36'!$O$39</definedName>
    <definedName name="X26Y06_36">'[1]36'!$P$39</definedName>
    <definedName name="X26Y07_36">'[1]36'!$Q$39</definedName>
    <definedName name="X26Y08_36">'[1]36'!$R$39</definedName>
    <definedName name="X26Y09_36">'[1]36'!$S$39</definedName>
    <definedName name="X26Y10_36">'[1]36'!$T$39</definedName>
    <definedName name="X26Y11_36">'[1]36'!$U$39</definedName>
    <definedName name="X26Y12_36">'[1]36'!$V$39</definedName>
    <definedName name="X26Y13_36">'[1]36'!$W$39</definedName>
    <definedName name="X26Y14_36">'[1]36'!$X$39</definedName>
    <definedName name="X26Y15_36">'[1]36'!$Y$39</definedName>
    <definedName name="X26Y16_36">'[1]36'!$Z$39</definedName>
    <definedName name="X26Y17_36">'[1]36'!$AA$39</definedName>
    <definedName name="X26Y18_36">'[1]36'!$AB$39</definedName>
    <definedName name="X26Y19_36">'[1]36'!$AC$39</definedName>
    <definedName name="X26Y20_36">'[1]36'!$AD$39</definedName>
    <definedName name="X26Y21_36">'[1]36'!$AE$39</definedName>
    <definedName name="X27Y01_36">'[1]36'!$K$40</definedName>
    <definedName name="X27Y02_36">'[1]36'!$L$40</definedName>
    <definedName name="X27Y03_36">'[1]36'!$M$40</definedName>
    <definedName name="X27Y04_36">'[1]36'!$N$40</definedName>
    <definedName name="X27Y05_36">'[1]36'!$O$40</definedName>
    <definedName name="X27Y06_36">'[1]36'!$P$40</definedName>
    <definedName name="X27Y07_36">'[1]36'!$Q$40</definedName>
    <definedName name="X27Y08_36">'[1]36'!$R$40</definedName>
    <definedName name="X27Y09_36">'[1]36'!$S$40</definedName>
    <definedName name="X27Y10_36">'[1]36'!$T$40</definedName>
    <definedName name="X27Y11_36">'[1]36'!$U$40</definedName>
    <definedName name="X27Y12_36">'[1]36'!$V$40</definedName>
    <definedName name="X27Y13_36">'[1]36'!$W$40</definedName>
    <definedName name="X27Y14_36">'[1]36'!$X$40</definedName>
    <definedName name="X27Y15_36">'[1]36'!$Y$40</definedName>
    <definedName name="X27Y16_36">'[1]36'!$Z$40</definedName>
    <definedName name="X27Y17_36">'[1]36'!$AA$40</definedName>
    <definedName name="X27Y18_36">'[1]36'!$AB$40</definedName>
    <definedName name="X27Y19_36">'[1]36'!$AC$40</definedName>
    <definedName name="X27Y20_36">'[1]36'!$AD$40</definedName>
    <definedName name="X27Y21_36">'[1]36'!$AE$40</definedName>
    <definedName name="X28Y01_36">'[1]36'!$K$41</definedName>
    <definedName name="X28Y02_36">'[1]36'!$L$41</definedName>
    <definedName name="X28Y03_36">'[1]36'!$M$41</definedName>
    <definedName name="X28Y04_36">'[1]36'!$N$41</definedName>
    <definedName name="X28Y05_36">'[1]36'!$O$41</definedName>
    <definedName name="X28Y06_36">'[1]36'!$P$41</definedName>
    <definedName name="X28Y07_36">'[1]36'!$Q$41</definedName>
    <definedName name="X28Y08_36">'[1]36'!$R$41</definedName>
    <definedName name="X28Y09_36">'[1]36'!$S$41</definedName>
    <definedName name="X28Y10_36">'[1]36'!$T$41</definedName>
    <definedName name="X28Y11_36">'[1]36'!$U$41</definedName>
    <definedName name="X28Y12_36">'[1]36'!$V$41</definedName>
    <definedName name="X28Y13_36">'[1]36'!$W$41</definedName>
    <definedName name="X28Y14_36">'[1]36'!$X$41</definedName>
    <definedName name="X28Y15_36">'[1]36'!$Y$41</definedName>
    <definedName name="X28Y16_36">'[1]36'!$Z$41</definedName>
    <definedName name="X28Y17_36">'[1]36'!$AA$41</definedName>
    <definedName name="X28Y18_36">'[1]36'!$AB$41</definedName>
    <definedName name="X28Y19_36">'[1]36'!$AC$41</definedName>
    <definedName name="X28Y20_36">'[1]36'!$AD$41</definedName>
    <definedName name="X28Y21_36">'[1]36'!$AE$41</definedName>
    <definedName name="X29Y01_36">'[1]36'!$K$42</definedName>
    <definedName name="X29Y02_36">'[1]36'!$L$42</definedName>
    <definedName name="X29Y03_36">'[1]36'!$M$42</definedName>
    <definedName name="X29Y04_36">'[1]36'!$N$42</definedName>
    <definedName name="X29Y05_36">'[1]36'!$O$42</definedName>
    <definedName name="X29Y06_36">'[1]36'!$P$42</definedName>
    <definedName name="X29Y07_36">'[1]36'!$Q$42</definedName>
    <definedName name="X29Y08_36">'[1]36'!$R$42</definedName>
    <definedName name="X29Y09_36">'[1]36'!$S$42</definedName>
    <definedName name="X29Y10_36">'[1]36'!$T$42</definedName>
    <definedName name="X29Y11_36">'[1]36'!$U$42</definedName>
    <definedName name="X29Y12_36">'[1]36'!$V$42</definedName>
    <definedName name="X29Y13_36">'[1]36'!$W$42</definedName>
    <definedName name="X29Y14_36">'[1]36'!$X$42</definedName>
    <definedName name="X29Y15_36">'[1]36'!$Y$42</definedName>
    <definedName name="X29Y16_36">'[1]36'!$Z$42</definedName>
    <definedName name="X29Y17_36">'[1]36'!$AA$42</definedName>
    <definedName name="X29Y18_36">'[1]36'!$AB$42</definedName>
    <definedName name="X29Y19_36">'[1]36'!$AC$42</definedName>
    <definedName name="X29Y20_36">'[1]36'!$AD$42</definedName>
    <definedName name="X29Y21_36">'[1]36'!$AE$42</definedName>
    <definedName name="X30Y01_36">'[1]36'!$K$43</definedName>
    <definedName name="X30Y02_36">'[1]36'!$L$43</definedName>
    <definedName name="X30Y03_36">'[1]36'!$M$43</definedName>
    <definedName name="X30Y04_36">'[1]36'!$N$43</definedName>
    <definedName name="X30Y05_36">'[1]36'!$O$43</definedName>
    <definedName name="X30Y06_36">'[1]36'!$P$43</definedName>
    <definedName name="X30Y07_36">'[1]36'!$Q$43</definedName>
    <definedName name="X30Y08_36">'[1]36'!$R$43</definedName>
    <definedName name="X30Y09_36">'[1]36'!$S$43</definedName>
    <definedName name="X30Y10_36">'[1]36'!$T$43</definedName>
    <definedName name="X30Y11_36">'[1]36'!$U$43</definedName>
    <definedName name="X30Y12_36">'[1]36'!$V$43</definedName>
    <definedName name="X30Y13_36">'[1]36'!$W$43</definedName>
    <definedName name="X30Y14_36">'[1]36'!$X$43</definedName>
    <definedName name="X30Y15_36">'[1]36'!$Y$43</definedName>
    <definedName name="X30Y16_36">'[1]36'!$Z$43</definedName>
    <definedName name="X30Y17_36">'[1]36'!$AA$43</definedName>
    <definedName name="X30Y18_36">'[1]36'!$AB$43</definedName>
    <definedName name="X30Y19_36">'[1]36'!$AC$43</definedName>
    <definedName name="X30Y20_36">'[1]36'!$AD$43</definedName>
    <definedName name="X30Y21_36">'[1]36'!$AE$43</definedName>
    <definedName name="X31Y01_36">'[1]36'!$K$44</definedName>
    <definedName name="X31Y02_36">'[1]36'!$L$44</definedName>
    <definedName name="X31Y03_36">'[1]36'!$M$44</definedName>
    <definedName name="X31Y04_36">'[1]36'!$N$44</definedName>
    <definedName name="X31Y05_36">'[1]36'!$O$44</definedName>
    <definedName name="X31Y06_36">'[1]36'!$P$44</definedName>
    <definedName name="X31Y07_36">'[1]36'!$Q$44</definedName>
    <definedName name="X31Y08_36">'[1]36'!$R$44</definedName>
    <definedName name="X31Y09_36">'[1]36'!$S$44</definedName>
    <definedName name="X31Y10_36">'[1]36'!$T$44</definedName>
    <definedName name="X31Y11_36">'[1]36'!$U$44</definedName>
    <definedName name="X31Y12_36">'[1]36'!$V$44</definedName>
    <definedName name="X31Y13_36">'[1]36'!$W$44</definedName>
    <definedName name="X31Y14_36">'[1]36'!$X$44</definedName>
    <definedName name="X31Y15_36">'[1]36'!$Y$44</definedName>
    <definedName name="X31Y16_36">'[1]36'!$Z$44</definedName>
    <definedName name="X31Y17_36">'[1]36'!$AA$44</definedName>
    <definedName name="X31Y18_36">'[1]36'!$AB$44</definedName>
    <definedName name="X31Y19_36">'[1]36'!$AC$44</definedName>
    <definedName name="X31Y20_36">'[1]36'!$AD$44</definedName>
    <definedName name="X31Y21_36">'[1]36'!$AE$44</definedName>
    <definedName name="X32Y01_36">'[1]36'!$K$45</definedName>
    <definedName name="X32Y02_36">'[1]36'!$L$45</definedName>
    <definedName name="X32Y03_36">'[1]36'!$M$45</definedName>
    <definedName name="X32Y04_36">'[1]36'!$N$45</definedName>
    <definedName name="X32Y05_36">'[1]36'!$O$45</definedName>
    <definedName name="X32Y06_36">'[1]36'!$P$45</definedName>
    <definedName name="X32Y07_36">'[1]36'!$Q$45</definedName>
    <definedName name="X32Y08_36">'[1]36'!$R$45</definedName>
    <definedName name="X32Y09_36">'[1]36'!$S$45</definedName>
    <definedName name="X32Y10_36">'[1]36'!$T$45</definedName>
    <definedName name="X32Y11_36">'[1]36'!$U$45</definedName>
    <definedName name="X32Y12_36">'[1]36'!$V$45</definedName>
    <definedName name="X32Y13_36">'[1]36'!$W$45</definedName>
    <definedName name="X32Y14_36">'[1]36'!$X$45</definedName>
    <definedName name="X32Y15_36">'[1]36'!$Y$45</definedName>
    <definedName name="X32Y16_36">'[1]36'!$Z$45</definedName>
    <definedName name="X32Y17_36">'[1]36'!$AA$45</definedName>
    <definedName name="X32Y18_36">'[1]36'!$AB$45</definedName>
    <definedName name="X32Y19_36">'[1]36'!$AC$45</definedName>
    <definedName name="X32Y20_36">'[1]36'!$AD$45</definedName>
    <definedName name="X32Y21_36">'[1]36'!$AE$45</definedName>
    <definedName name="X33Y01_36">'[1]36'!$K$46</definedName>
    <definedName name="X33Y02_13" localSheetId="14">'[2]13'!$Y$45</definedName>
    <definedName name="X33Y02_13">'[3]13'!$Y$45</definedName>
    <definedName name="X33Y02_36">'[1]36'!$L$46</definedName>
    <definedName name="X33Y03_13" localSheetId="14">'[2]13'!$Z$45</definedName>
    <definedName name="X33Y03_13">'[3]13'!$Z$45</definedName>
    <definedName name="X33Y03_36">'[1]36'!$M$46</definedName>
    <definedName name="X33Y04_36">'[1]36'!$N$46</definedName>
    <definedName name="X33Y05_36">'[1]36'!$O$46</definedName>
    <definedName name="X33Y06_36">'[1]36'!$P$46</definedName>
    <definedName name="X33Y07_36">'[1]36'!$Q$46</definedName>
    <definedName name="X33Y08_36">'[1]36'!$R$46</definedName>
    <definedName name="X33Y09_36">'[1]36'!$S$46</definedName>
    <definedName name="X33Y10_13" localSheetId="14">'[2]13'!$AG$45</definedName>
    <definedName name="X33Y10_13">'[3]13'!$AG$45</definedName>
    <definedName name="X33Y10_36">'[1]36'!$T$46</definedName>
    <definedName name="X33Y11_36">'[1]36'!$U$46</definedName>
    <definedName name="X33Y12_36">'[1]36'!$V$46</definedName>
    <definedName name="X33Y13_36">'[1]36'!$W$46</definedName>
    <definedName name="X33Y14_36">'[1]36'!$X$46</definedName>
    <definedName name="X33Y15_36">'[1]36'!$Y$46</definedName>
    <definedName name="X33Y16_36">'[1]36'!$Z$46</definedName>
    <definedName name="X33Y17_36">'[1]36'!$AA$46</definedName>
    <definedName name="X33Y18_36">'[1]36'!$AB$46</definedName>
    <definedName name="X33Y19_36">'[1]36'!$AC$46</definedName>
    <definedName name="X33Y20_36">'[1]36'!$AD$46</definedName>
    <definedName name="X33Y21_36">'[1]36'!$AE$46</definedName>
    <definedName name="X34Y02_13" localSheetId="14">'[2]13'!$Y$46</definedName>
    <definedName name="X34Y02_13">'[3]13'!$Y$46</definedName>
    <definedName name="X34Y03_13" localSheetId="14">'[2]13'!$Z$46</definedName>
    <definedName name="X34Y03_13">'[3]13'!$Z$46</definedName>
    <definedName name="X34Y10_13" localSheetId="14">'[2]13'!$AG$46</definedName>
    <definedName name="X34Y10_13">'[3]13'!$AG$46</definedName>
    <definedName name="X35Y02_13" localSheetId="14">'[2]13'!$Y$47</definedName>
    <definedName name="X35Y02_13">'[3]13'!$Y$47</definedName>
    <definedName name="X35Y03_13" localSheetId="14">'[2]13'!$Z$47</definedName>
    <definedName name="X35Y03_13">'[3]13'!$Z$47</definedName>
    <definedName name="X35Y10_13" localSheetId="14">'[2]13'!$AG$47</definedName>
    <definedName name="X35Y10_13">'[3]13'!$AG$47</definedName>
    <definedName name="カテゴリ一覧">[4]カテゴリ!$M$6:$M$16</definedName>
    <definedName name="フォーム共通定義_「画面ＩＤ」入力セルの位置_行" localSheetId="14">#REF!</definedName>
    <definedName name="フォーム共通定義_「画面ＩＤ」入力セルの位置_行">#REF!</definedName>
    <definedName name="フォーム共通定義_「画面ＩＤ」入力セルの位置_列" localSheetId="14">#REF!</definedName>
    <definedName name="フォーム共通定義_「画面ＩＤ」入力セルの位置_列">#REF!</definedName>
    <definedName name="画面イベント定義_「画面ＩＤ」入力セルの位置_行" localSheetId="14">#REF!</definedName>
    <definedName name="画面イベント定義_「画面ＩＤ」入力セルの位置_行">#REF!</definedName>
    <definedName name="画面イベント定義_「画面ＩＤ」入力セルの位置_列" localSheetId="14">#REF!</definedName>
    <definedName name="画面イベント定義_「画面ＩＤ」入力セルの位置_列">#REF!</definedName>
    <definedName name="単位">増減の明細!$H$2</definedName>
    <definedName name="論理データ型一覧">[4]論理データ型!$A$3:$A$41</definedName>
  </definedNames>
  <calcPr calcId="191029"/>
</workbook>
</file>

<file path=xl/calcChain.xml><?xml version="1.0" encoding="utf-8"?>
<calcChain xmlns="http://schemas.openxmlformats.org/spreadsheetml/2006/main">
  <c r="B8" i="27" l="1"/>
  <c r="E8" i="27" s="1"/>
  <c r="D8" i="14"/>
  <c r="C8" i="14"/>
  <c r="D7" i="14"/>
  <c r="D6" i="14"/>
  <c r="H23" i="35" l="1"/>
  <c r="E4" i="27"/>
  <c r="D4" i="27"/>
  <c r="C4" i="27"/>
  <c r="E5" i="27"/>
  <c r="F9" i="10"/>
  <c r="E26" i="28"/>
  <c r="E25" i="28"/>
  <c r="E19" i="28"/>
  <c r="D10" i="31"/>
  <c r="D11" i="31"/>
  <c r="C4" i="14"/>
  <c r="K28" i="12"/>
  <c r="J28" i="12"/>
  <c r="I28" i="12"/>
  <c r="H28" i="12"/>
  <c r="G28" i="12"/>
  <c r="F28" i="12"/>
  <c r="E28" i="12"/>
  <c r="D28" i="12"/>
  <c r="C28" i="12"/>
  <c r="B28" i="12"/>
  <c r="J25" i="34" l="1"/>
  <c r="I25" i="34"/>
  <c r="H25" i="34"/>
  <c r="G25" i="34"/>
  <c r="F25" i="34"/>
  <c r="D25" i="34"/>
  <c r="K24" i="34"/>
  <c r="K23" i="34"/>
  <c r="K22" i="34"/>
  <c r="K21" i="34"/>
  <c r="K20" i="34"/>
  <c r="K19" i="34"/>
  <c r="K18" i="34"/>
  <c r="K17" i="34"/>
  <c r="K16" i="34"/>
  <c r="K15" i="34"/>
  <c r="K14" i="34"/>
  <c r="K13" i="34"/>
  <c r="K12" i="34"/>
  <c r="K11" i="34"/>
  <c r="K10" i="34"/>
  <c r="K9" i="34"/>
  <c r="K8" i="34"/>
  <c r="K7" i="34"/>
  <c r="K6" i="34"/>
  <c r="K5" i="34"/>
  <c r="K4" i="34"/>
  <c r="K3" i="34"/>
  <c r="K25" i="34" s="1"/>
  <c r="M25" i="34" s="1"/>
  <c r="F1" i="27" l="1"/>
  <c r="C7" i="32"/>
  <c r="C3" i="32"/>
  <c r="E2" i="31"/>
  <c r="F20" i="11" l="1"/>
  <c r="B20" i="11"/>
  <c r="G7" i="11"/>
  <c r="F7" i="11"/>
  <c r="C7" i="11"/>
  <c r="B7" i="11"/>
  <c r="F5" i="10"/>
  <c r="F4" i="10"/>
  <c r="F21" i="11" l="1"/>
  <c r="B21" i="11"/>
  <c r="F8" i="30"/>
  <c r="F7" i="30"/>
  <c r="F6" i="30"/>
  <c r="F5" i="30"/>
  <c r="K23" i="8" l="1"/>
  <c r="I23" i="8"/>
  <c r="H23" i="8"/>
  <c r="F23" i="8"/>
  <c r="D23" i="8"/>
  <c r="C23" i="8"/>
  <c r="B23" i="8"/>
  <c r="J22" i="8"/>
  <c r="E22" i="8"/>
  <c r="J21" i="8"/>
  <c r="E21" i="8"/>
  <c r="J20" i="8"/>
  <c r="E20" i="8"/>
  <c r="J19" i="8"/>
  <c r="E19" i="8"/>
  <c r="J18" i="8"/>
  <c r="E18" i="8"/>
  <c r="J17" i="8"/>
  <c r="E17" i="8"/>
  <c r="J16" i="8"/>
  <c r="E16" i="8"/>
  <c r="J15" i="8"/>
  <c r="E15" i="8"/>
  <c r="J14" i="8"/>
  <c r="E14" i="8"/>
  <c r="J10" i="8"/>
  <c r="I10" i="8"/>
  <c r="F10" i="8"/>
  <c r="D10" i="8"/>
  <c r="C10" i="8"/>
  <c r="B10" i="8"/>
  <c r="E23" i="8" l="1"/>
  <c r="J23" i="8"/>
  <c r="E11" i="21" l="1"/>
  <c r="E10" i="21"/>
  <c r="E9" i="21"/>
  <c r="E8" i="21"/>
  <c r="E7" i="21"/>
  <c r="E6" i="21"/>
  <c r="E5" i="21"/>
  <c r="E4" i="21"/>
  <c r="E3" i="21"/>
  <c r="B2" i="22" l="1"/>
  <c r="E2" i="28"/>
  <c r="F1" i="14"/>
  <c r="H1" i="29"/>
  <c r="G1" i="11"/>
  <c r="C1" i="11"/>
  <c r="F1" i="10"/>
  <c r="G1" i="30"/>
  <c r="K1" i="21"/>
  <c r="F4" i="30" l="1"/>
  <c r="F9" i="30"/>
  <c r="F10" i="30"/>
  <c r="F11" i="30"/>
  <c r="F12" i="30"/>
  <c r="F3" i="30"/>
  <c r="B7" i="22" l="1"/>
  <c r="E28" i="28" l="1"/>
  <c r="E24" i="28"/>
  <c r="J7" i="21" l="1"/>
  <c r="E9" i="8"/>
  <c r="E10" i="8"/>
  <c r="D5" i="31" l="1"/>
  <c r="E13" i="30"/>
  <c r="D13" i="30"/>
  <c r="C13" i="30"/>
  <c r="B13" i="30"/>
  <c r="F13" i="30" l="1"/>
  <c r="G13" i="30" s="1"/>
  <c r="J4" i="21" l="1"/>
  <c r="J5" i="21"/>
  <c r="J6" i="21"/>
  <c r="G12" i="21" l="1"/>
  <c r="H12" i="21" s="1"/>
  <c r="D9" i="10" l="1"/>
  <c r="E9" i="10"/>
  <c r="C9" i="10"/>
  <c r="B9" i="10" l="1"/>
  <c r="J8" i="21"/>
  <c r="J9" i="21"/>
  <c r="J10" i="21"/>
  <c r="J11" i="21"/>
  <c r="J12" i="21"/>
  <c r="J3" i="21"/>
  <c r="F8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吉澤 綾</author>
  </authors>
  <commentList>
    <comment ref="B8" authorId="0" shapeId="0" xr:uid="{00000000-0006-0000-0A00-000001000000}">
      <text>
        <r>
          <rPr>
            <b/>
            <sz val="9"/>
            <color indexed="81"/>
            <rFont val="MS P ゴシック"/>
            <family val="3"/>
            <charset val="128"/>
          </rPr>
          <t>吉澤 綾:</t>
        </r>
        <r>
          <rPr>
            <sz val="9"/>
            <color indexed="81"/>
            <rFont val="MS P ゴシック"/>
            <family val="3"/>
            <charset val="128"/>
          </rPr>
          <t xml:space="preserve">
入力シートでは「～給付費負」となっていた。</t>
        </r>
      </text>
    </comment>
  </commentList>
</comments>
</file>

<file path=xl/sharedStrings.xml><?xml version="1.0" encoding="utf-8"?>
<sst xmlns="http://schemas.openxmlformats.org/spreadsheetml/2006/main" count="547" uniqueCount="278">
  <si>
    <t>長期貸付金</t>
    <rPh sb="0" eb="2">
      <t>チョウキ</t>
    </rPh>
    <rPh sb="2" eb="5">
      <t>カシツケキン</t>
    </rPh>
    <phoneticPr fontId="6"/>
  </si>
  <si>
    <t>短期貸付金</t>
    <rPh sb="0" eb="2">
      <t>タンキ</t>
    </rPh>
    <rPh sb="2" eb="5">
      <t>カシツケキン</t>
    </rPh>
    <phoneticPr fontId="6"/>
  </si>
  <si>
    <t>合計</t>
    <rPh sb="0" eb="2">
      <t>ゴウケイ</t>
    </rPh>
    <phoneticPr fontId="6"/>
  </si>
  <si>
    <t>合計</t>
    <rPh sb="0" eb="2">
      <t>ゴウケイ</t>
    </rPh>
    <phoneticPr fontId="10"/>
  </si>
  <si>
    <t>③投資及び出資金の明細</t>
    <phoneticPr fontId="10"/>
  </si>
  <si>
    <t>市場価格のあるもの</t>
    <rPh sb="0" eb="2">
      <t>シジョウ</t>
    </rPh>
    <rPh sb="2" eb="4">
      <t>カカク</t>
    </rPh>
    <phoneticPr fontId="10"/>
  </si>
  <si>
    <t>銘柄名</t>
    <rPh sb="0" eb="2">
      <t>メイガラ</t>
    </rPh>
    <rPh sb="2" eb="3">
      <t>メイ</t>
    </rPh>
    <phoneticPr fontId="6"/>
  </si>
  <si>
    <t xml:space="preserve">
株数・口数など
（A）</t>
    <rPh sb="1" eb="3">
      <t>カブスウ</t>
    </rPh>
    <rPh sb="4" eb="5">
      <t>クチ</t>
    </rPh>
    <rPh sb="5" eb="6">
      <t>スウ</t>
    </rPh>
    <phoneticPr fontId="6"/>
  </si>
  <si>
    <t xml:space="preserve">
時価単価
（B）</t>
    <rPh sb="1" eb="3">
      <t>ジカ</t>
    </rPh>
    <rPh sb="3" eb="5">
      <t>タンカ</t>
    </rPh>
    <phoneticPr fontId="6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</si>
  <si>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6"/>
  </si>
  <si>
    <t xml:space="preserve">
取得単価
（D)</t>
    <rPh sb="1" eb="3">
      <t>シュトク</t>
    </rPh>
    <rPh sb="3" eb="5">
      <t>タンカ</t>
    </rPh>
    <phoneticPr fontId="6"/>
  </si>
  <si>
    <t>取得原価
（A）×（D)
（E)</t>
    <rPh sb="0" eb="2">
      <t>シュトク</t>
    </rPh>
    <rPh sb="2" eb="4">
      <t>ゲンカ</t>
    </rPh>
    <phoneticPr fontId="10"/>
  </si>
  <si>
    <t>評価差額
（C）－（E)
（F)</t>
    <rPh sb="0" eb="2">
      <t>ヒョウカ</t>
    </rPh>
    <rPh sb="2" eb="4">
      <t>サガク</t>
    </rPh>
    <phoneticPr fontId="10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</si>
  <si>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0"/>
  </si>
  <si>
    <t>相手先名</t>
    <rPh sb="0" eb="3">
      <t>アイテサキ</t>
    </rPh>
    <rPh sb="3" eb="4">
      <t>メイ</t>
    </rPh>
    <phoneticPr fontId="6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</si>
  <si>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6"/>
  </si>
  <si>
    <t xml:space="preserve">
資産
（B)</t>
    <rPh sb="1" eb="3">
      <t>シサン</t>
    </rPh>
    <phoneticPr fontId="6"/>
  </si>
  <si>
    <t xml:space="preserve">
負債
（C)</t>
    <rPh sb="1" eb="3">
      <t>フサイ</t>
    </rPh>
    <phoneticPr fontId="6"/>
  </si>
  <si>
    <t>純資産額
（B）－（C)
（D)</t>
    <rPh sb="0" eb="3">
      <t>ジュンシサン</t>
    </rPh>
    <rPh sb="3" eb="4">
      <t>ガク</t>
    </rPh>
    <phoneticPr fontId="6"/>
  </si>
  <si>
    <t xml:space="preserve">
資本金
（E)</t>
    <rPh sb="1" eb="4">
      <t>シホンキン</t>
    </rPh>
    <phoneticPr fontId="6"/>
  </si>
  <si>
    <t>出資割合（％）
（A）/（E)
（F)</t>
    <rPh sb="0" eb="2">
      <t>シュッシ</t>
    </rPh>
    <rPh sb="2" eb="4">
      <t>ワリアイ</t>
    </rPh>
    <phoneticPr fontId="6"/>
  </si>
  <si>
    <t>実質価額
（D)×（F)
（G)</t>
    <rPh sb="0" eb="2">
      <t>ジッシツ</t>
    </rPh>
    <rPh sb="2" eb="4">
      <t>カガク</t>
    </rPh>
    <phoneticPr fontId="10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</si>
  <si>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0"/>
  </si>
  <si>
    <t xml:space="preserve">
出資金額
（A)</t>
    <rPh sb="1" eb="3">
      <t>シュッシ</t>
    </rPh>
    <rPh sb="3" eb="5">
      <t>キンガク</t>
    </rPh>
    <phoneticPr fontId="6"/>
  </si>
  <si>
    <t xml:space="preserve">
強制評価減
（H)</t>
    <rPh sb="1" eb="3">
      <t>キョウセイ</t>
    </rPh>
    <rPh sb="3" eb="5">
      <t>ヒョウカ</t>
    </rPh>
    <rPh sb="5" eb="6">
      <t>ゲン</t>
    </rPh>
    <phoneticPr fontId="10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</si>
  <si>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10"/>
  </si>
  <si>
    <t>種類</t>
    <rPh sb="0" eb="2">
      <t>シュルイ</t>
    </rPh>
    <phoneticPr fontId="6"/>
  </si>
  <si>
    <t>相手先名または種別</t>
    <rPh sb="0" eb="3">
      <t>アイテサキ</t>
    </rPh>
    <rPh sb="3" eb="4">
      <t>メイ</t>
    </rPh>
    <rPh sb="7" eb="9">
      <t>シュベツ</t>
    </rPh>
    <phoneticPr fontId="6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</si>
  <si>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0"/>
  </si>
  <si>
    <t>⑤貸付金の明細</t>
    <phoneticPr fontId="10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</si>
  <si>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0"/>
  </si>
  <si>
    <t>⑦未収金の明細</t>
    <rPh sb="1" eb="4">
      <t>ミシュウキン</t>
    </rPh>
    <rPh sb="5" eb="7">
      <t>メイサイ</t>
    </rPh>
    <phoneticPr fontId="10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</si>
  <si>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6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</si>
  <si>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6"/>
  </si>
  <si>
    <t>地方債残高</t>
    <rPh sb="0" eb="3">
      <t>チホウサイ</t>
    </rPh>
    <rPh sb="3" eb="5">
      <t>ザンダカ</t>
    </rPh>
    <phoneticPr fontId="13"/>
  </si>
  <si>
    <t>⑤引当金の明細</t>
    <rPh sb="1" eb="4">
      <t>ヒキアテキン</t>
    </rPh>
    <rPh sb="5" eb="7">
      <t>メイサイ</t>
    </rPh>
    <phoneticPr fontId="10"/>
  </si>
  <si>
    <t>区分</t>
    <rPh sb="0" eb="2">
      <t>クブン</t>
    </rPh>
    <phoneticPr fontId="6"/>
  </si>
  <si>
    <t>前年度末残高</t>
    <rPh sb="0" eb="3">
      <t>ゼンネンド</t>
    </rPh>
    <rPh sb="3" eb="4">
      <t>マツ</t>
    </rPh>
    <rPh sb="4" eb="6">
      <t>ザンダカ</t>
    </rPh>
    <phoneticPr fontId="6"/>
  </si>
  <si>
    <t>本年度増加額</t>
    <rPh sb="0" eb="3">
      <t>ホンネンド</t>
    </rPh>
    <rPh sb="3" eb="5">
      <t>ゾウカ</t>
    </rPh>
    <rPh sb="5" eb="6">
      <t>ガク</t>
    </rPh>
    <phoneticPr fontId="6"/>
  </si>
  <si>
    <t>本年度減少額</t>
    <rPh sb="0" eb="3">
      <t>ホンネンド</t>
    </rPh>
    <rPh sb="3" eb="6">
      <t>ゲンショウガク</t>
    </rPh>
    <phoneticPr fontId="6"/>
  </si>
  <si>
    <t>本年度末残高</t>
    <rPh sb="0" eb="3">
      <t>ホンネンド</t>
    </rPh>
    <rPh sb="3" eb="4">
      <t>マツ</t>
    </rPh>
    <rPh sb="4" eb="6">
      <t>ザンダカ</t>
    </rPh>
    <phoneticPr fontId="6"/>
  </si>
  <si>
    <t>目的使用</t>
    <rPh sb="0" eb="2">
      <t>モクテキ</t>
    </rPh>
    <rPh sb="2" eb="4">
      <t>シヨウ</t>
    </rPh>
    <phoneticPr fontId="10"/>
  </si>
  <si>
    <t>その他</t>
    <rPh sb="2" eb="3">
      <t>タ</t>
    </rPh>
    <phoneticPr fontId="10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</si>
  <si>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10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</si>
  <si>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10"/>
  </si>
  <si>
    <t>-</t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</si>
  <si>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6"/>
  </si>
  <si>
    <t>賞与引当金</t>
    <rPh sb="0" eb="2">
      <t>ショウヨ</t>
    </rPh>
    <rPh sb="2" eb="4">
      <t>ヒキアテ</t>
    </rPh>
    <rPh sb="4" eb="5">
      <t>キン</t>
    </rPh>
    <phoneticPr fontId="6"/>
  </si>
  <si>
    <t>-</t>
    <phoneticPr fontId="6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</si>
  <si>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0"/>
  </si>
  <si>
    <t>（１）資金の明細</t>
    <rPh sb="3" eb="5">
      <t>シキン</t>
    </rPh>
    <rPh sb="6" eb="8">
      <t>メイサイ</t>
    </rPh>
    <phoneticPr fontId="10"/>
  </si>
  <si>
    <t>現金</t>
    <rPh sb="0" eb="2">
      <t>ゲンキン</t>
    </rPh>
    <phoneticPr fontId="6"/>
  </si>
  <si>
    <t>要求払預金</t>
    <rPh sb="0" eb="2">
      <t>ヨウキュウ</t>
    </rPh>
    <rPh sb="2" eb="3">
      <t>ハラ</t>
    </rPh>
    <rPh sb="3" eb="5">
      <t>ヨキン</t>
    </rPh>
    <phoneticPr fontId="6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</si>
  <si>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0"/>
  </si>
  <si>
    <t>（１）補助金等の明細</t>
    <rPh sb="3" eb="7">
      <t>ホジョキンナド</t>
    </rPh>
    <rPh sb="8" eb="10">
      <t>メイサイ</t>
    </rPh>
    <phoneticPr fontId="10"/>
  </si>
  <si>
    <t>区分</t>
    <rPh sb="0" eb="2">
      <t>クブン</t>
    </rPh>
    <phoneticPr fontId="10"/>
  </si>
  <si>
    <t>名称</t>
    <rPh sb="0" eb="2">
      <t>メイショウ</t>
    </rPh>
    <phoneticPr fontId="10"/>
  </si>
  <si>
    <t>相手先</t>
    <rPh sb="0" eb="3">
      <t>アイテサキ</t>
    </rPh>
    <phoneticPr fontId="10"/>
  </si>
  <si>
    <t>金額</t>
    <rPh sb="0" eb="2">
      <t>キンガク</t>
    </rPh>
    <phoneticPr fontId="10"/>
  </si>
  <si>
    <t>支出目的</t>
    <rPh sb="0" eb="2">
      <t>シシュツ</t>
    </rPh>
    <rPh sb="2" eb="4">
      <t>モクテキ</t>
    </rPh>
    <phoneticPr fontId="10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</si>
  <si>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10"/>
  </si>
  <si>
    <t>その他</t>
    <rPh sb="2" eb="3">
      <t>タ</t>
    </rPh>
    <phoneticPr fontId="6"/>
  </si>
  <si>
    <t>計</t>
    <rPh sb="0" eb="1">
      <t>ケイ</t>
    </rPh>
    <phoneticPr fontId="10"/>
  </si>
  <si>
    <t>その他の補助金等</t>
    <rPh sb="2" eb="3">
      <t>タ</t>
    </rPh>
    <rPh sb="4" eb="7">
      <t>ホジョキン</t>
    </rPh>
    <rPh sb="7" eb="8">
      <t>ナド</t>
    </rPh>
    <phoneticPr fontId="10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</si>
  <si>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0"/>
  </si>
  <si>
    <t>（１）財源の明細</t>
    <rPh sb="3" eb="5">
      <t>ザイゲン</t>
    </rPh>
    <rPh sb="6" eb="8">
      <t>メイサイ</t>
    </rPh>
    <phoneticPr fontId="10"/>
  </si>
  <si>
    <t>会計</t>
    <rPh sb="0" eb="2">
      <t>カイケイ</t>
    </rPh>
    <phoneticPr fontId="6"/>
  </si>
  <si>
    <t>財源の内容</t>
    <rPh sb="0" eb="2">
      <t>ザイゲン</t>
    </rPh>
    <rPh sb="3" eb="5">
      <t>ナイヨウ</t>
    </rPh>
    <phoneticPr fontId="6"/>
  </si>
  <si>
    <t>金額</t>
    <rPh sb="0" eb="2">
      <t>キンガク</t>
    </rPh>
    <phoneticPr fontId="6"/>
  </si>
  <si>
    <t>一般会計等</t>
    <rPh sb="0" eb="2">
      <t>イッパン</t>
    </rPh>
    <rPh sb="2" eb="4">
      <t>カイケイ</t>
    </rPh>
    <rPh sb="4" eb="5">
      <t>トウ</t>
    </rPh>
    <phoneticPr fontId="6"/>
  </si>
  <si>
    <t>税収等</t>
    <rPh sb="0" eb="2">
      <t>ゼイシュウ</t>
    </rPh>
    <rPh sb="2" eb="3">
      <t>ナド</t>
    </rPh>
    <phoneticPr fontId="6"/>
  </si>
  <si>
    <t>小計</t>
    <rPh sb="0" eb="2">
      <t>ショウケイ</t>
    </rPh>
    <phoneticPr fontId="6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</si>
  <si>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6"/>
  </si>
  <si>
    <t>資本的
補助金</t>
    <rPh sb="0" eb="3">
      <t>シホンテキ</t>
    </rPh>
    <rPh sb="4" eb="7">
      <t>ホジョキン</t>
    </rPh>
    <phoneticPr fontId="10"/>
  </si>
  <si>
    <t>国庫支出金</t>
    <rPh sb="0" eb="2">
      <t>コッコ</t>
    </rPh>
    <rPh sb="2" eb="5">
      <t>シシュツキン</t>
    </rPh>
    <phoneticPr fontId="6"/>
  </si>
  <si>
    <t>都道府県等支出金</t>
    <rPh sb="0" eb="4">
      <t>トドウフケン</t>
    </rPh>
    <rPh sb="4" eb="5">
      <t>ナド</t>
    </rPh>
    <rPh sb="5" eb="8">
      <t>シシュツキン</t>
    </rPh>
    <phoneticPr fontId="6"/>
  </si>
  <si>
    <t>経常的
補助金</t>
    <rPh sb="0" eb="3">
      <t>ケイジョウテキ</t>
    </rPh>
    <rPh sb="4" eb="7">
      <t>ホジョキン</t>
    </rPh>
    <phoneticPr fontId="10"/>
  </si>
  <si>
    <t>（２）財源情報の明細</t>
    <rPh sb="3" eb="5">
      <t>ザイゲン</t>
    </rPh>
    <rPh sb="5" eb="7">
      <t>ジョウホウ</t>
    </rPh>
    <rPh sb="8" eb="10">
      <t>メイサイ</t>
    </rPh>
    <phoneticPr fontId="10"/>
  </si>
  <si>
    <t>内訳</t>
    <rPh sb="0" eb="2">
      <t>ウチワケ</t>
    </rPh>
    <phoneticPr fontId="10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</si>
  <si>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0"/>
  </si>
  <si>
    <t>地方債</t>
    <rPh sb="0" eb="3">
      <t>チホウサイ</t>
    </rPh>
    <phoneticPr fontId="10"/>
  </si>
  <si>
    <t>税収等</t>
    <rPh sb="0" eb="3">
      <t>ゼイシュウナド</t>
    </rPh>
    <phoneticPr fontId="10"/>
  </si>
  <si>
    <t>その他</t>
    <rPh sb="2" eb="3">
      <t>ホカ</t>
    </rPh>
    <phoneticPr fontId="10"/>
  </si>
  <si>
    <t>純行政コスト</t>
    <rPh sb="0" eb="1">
      <t>ジュン</t>
    </rPh>
    <rPh sb="1" eb="3">
      <t>ギョウセイ</t>
    </rPh>
    <phoneticPr fontId="10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</si>
  <si>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0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</si>
  <si>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0"/>
  </si>
  <si>
    <t>1.5％以下</t>
    <rPh sb="4" eb="6">
      <t>イカ</t>
    </rPh>
    <phoneticPr fontId="13"/>
  </si>
  <si>
    <t>1.5％超
2.0％以下</t>
    <rPh sb="4" eb="5">
      <t>チョウ</t>
    </rPh>
    <rPh sb="10" eb="12">
      <t>イカ</t>
    </rPh>
    <phoneticPr fontId="13"/>
  </si>
  <si>
    <t>2.0％超
2.5％以下</t>
    <rPh sb="4" eb="5">
      <t>チョウ</t>
    </rPh>
    <rPh sb="10" eb="12">
      <t>イカ</t>
    </rPh>
    <phoneticPr fontId="13"/>
  </si>
  <si>
    <t>2.5％超
3.0％以下</t>
    <rPh sb="4" eb="5">
      <t>チョウ</t>
    </rPh>
    <rPh sb="10" eb="12">
      <t>イカ</t>
    </rPh>
    <phoneticPr fontId="13"/>
  </si>
  <si>
    <t>3.0％超
3.5％以下</t>
    <rPh sb="4" eb="5">
      <t>チョウ</t>
    </rPh>
    <rPh sb="10" eb="12">
      <t>イカ</t>
    </rPh>
    <phoneticPr fontId="13"/>
  </si>
  <si>
    <t>3.5％超
4.0％以下</t>
    <rPh sb="4" eb="5">
      <t>チョウ</t>
    </rPh>
    <rPh sb="10" eb="12">
      <t>イカ</t>
    </rPh>
    <phoneticPr fontId="13"/>
  </si>
  <si>
    <t>4.0％超</t>
    <rPh sb="4" eb="5">
      <t>チョウ</t>
    </rPh>
    <phoneticPr fontId="13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</si>
  <si>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13"/>
  </si>
  <si>
    <t>１年以内</t>
    <rPh sb="1" eb="2">
      <t>ネン</t>
    </rPh>
    <rPh sb="2" eb="4">
      <t>イナイ</t>
    </rPh>
    <phoneticPr fontId="6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</si>
  <si>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6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</si>
  <si>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6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</si>
  <si>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6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</si>
  <si>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6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</si>
  <si>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6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</si>
  <si>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13"/>
  </si>
  <si>
    <t>契約条項の概要</t>
    <rPh sb="0" eb="2">
      <t>ケイヤク</t>
    </rPh>
    <rPh sb="2" eb="4">
      <t>ジョウコウ</t>
    </rPh>
    <rPh sb="5" eb="7">
      <t>ガイヨウ</t>
    </rPh>
    <phoneticPr fontId="13"/>
  </si>
  <si>
    <t>④基金の明細</t>
    <phoneticPr fontId="10"/>
  </si>
  <si>
    <t>地方譲与税</t>
    <rPh sb="0" eb="2">
      <t>チホウ</t>
    </rPh>
    <rPh sb="2" eb="4">
      <t>ジョウヨ</t>
    </rPh>
    <rPh sb="4" eb="5">
      <t>ゼイ</t>
    </rPh>
    <phoneticPr fontId="14"/>
  </si>
  <si>
    <t>利子割交付金</t>
    <rPh sb="0" eb="2">
      <t>リシ</t>
    </rPh>
    <rPh sb="2" eb="3">
      <t>ワリ</t>
    </rPh>
    <rPh sb="3" eb="6">
      <t>コウフキン</t>
    </rPh>
    <phoneticPr fontId="14"/>
  </si>
  <si>
    <t>配当割交付金</t>
    <rPh sb="0" eb="2">
      <t>ハイトウ</t>
    </rPh>
    <rPh sb="2" eb="3">
      <t>ワリ</t>
    </rPh>
    <rPh sb="3" eb="6">
      <t>コウフキン</t>
    </rPh>
    <phoneticPr fontId="14"/>
  </si>
  <si>
    <t>その他</t>
  </si>
  <si>
    <t>株式等譲渡所得割交付金</t>
    <phoneticPr fontId="6"/>
  </si>
  <si>
    <t>法人事業税交付金</t>
    <phoneticPr fontId="6"/>
  </si>
  <si>
    <t>地方消費税交付金</t>
    <phoneticPr fontId="6"/>
  </si>
  <si>
    <t>ゴルフ場利用税交付金</t>
    <phoneticPr fontId="6"/>
  </si>
  <si>
    <t>地方特例交付金</t>
    <phoneticPr fontId="6"/>
  </si>
  <si>
    <t>地方交付税</t>
    <phoneticPr fontId="6"/>
  </si>
  <si>
    <t>交通安全対策特別交付金</t>
    <phoneticPr fontId="6"/>
  </si>
  <si>
    <t>分担金及び負担金</t>
    <phoneticPr fontId="6"/>
  </si>
  <si>
    <t>寄付金</t>
    <rPh sb="0" eb="3">
      <t>キフキン</t>
    </rPh>
    <phoneticPr fontId="6"/>
  </si>
  <si>
    <t>（一財）狭山市勤労者福祉サービスセンター</t>
    <rPh sb="1" eb="2">
      <t>イチ</t>
    </rPh>
    <rPh sb="2" eb="3">
      <t>ザイ</t>
    </rPh>
    <phoneticPr fontId="12"/>
  </si>
  <si>
    <t>埼玉県農業信用基金協会</t>
  </si>
  <si>
    <t>埼玉県信用保証協会</t>
  </si>
  <si>
    <t>（公社）埼玉県農林公社</t>
    <rPh sb="1" eb="2">
      <t>コウ</t>
    </rPh>
    <rPh sb="2" eb="3">
      <t>シャ</t>
    </rPh>
    <phoneticPr fontId="12"/>
  </si>
  <si>
    <t>（一財）埼玉県勤労者福祉センター</t>
  </si>
  <si>
    <t>株式会社テレビ埼玉</t>
  </si>
  <si>
    <t>（社福）狭山市社会福祉協議会（社会福祉活動基金）</t>
    <rPh sb="1" eb="3">
      <t>シャフク</t>
    </rPh>
    <rPh sb="4" eb="6">
      <t>サヤマ</t>
    </rPh>
    <rPh sb="6" eb="7">
      <t>シ</t>
    </rPh>
    <rPh sb="7" eb="9">
      <t>シャカイ</t>
    </rPh>
    <rPh sb="9" eb="11">
      <t>フクシ</t>
    </rPh>
    <rPh sb="11" eb="14">
      <t>キョウギカイ</t>
    </rPh>
    <phoneticPr fontId="12"/>
  </si>
  <si>
    <t>川越総合卸売市場株式会社</t>
  </si>
  <si>
    <t>狭山ケーブルテレビ株式会社</t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</si>
  <si>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20"/>
  </si>
  <si>
    <t>種類</t>
  </si>
  <si>
    <t>現金預金</t>
  </si>
  <si>
    <t>有価証券</t>
  </si>
  <si>
    <t>土地</t>
  </si>
  <si>
    <t>(参考)財産に関する
調書記載額</t>
  </si>
  <si>
    <t>合計
（貸借対称表計上額）</t>
    <phoneticPr fontId="10"/>
  </si>
  <si>
    <t>財政調整基金</t>
    <rPh sb="0" eb="6">
      <t>ザイチョウ</t>
    </rPh>
    <phoneticPr fontId="10"/>
  </si>
  <si>
    <t>公共施設整備基金　</t>
    <rPh sb="0" eb="2">
      <t>コウキョウ</t>
    </rPh>
    <rPh sb="2" eb="4">
      <t>シセツ</t>
    </rPh>
    <rPh sb="4" eb="6">
      <t>セイビ</t>
    </rPh>
    <rPh sb="6" eb="8">
      <t>キキン</t>
    </rPh>
    <phoneticPr fontId="14"/>
  </si>
  <si>
    <t>教育施設整備基金</t>
    <rPh sb="0" eb="2">
      <t>キョウイク</t>
    </rPh>
    <rPh sb="2" eb="4">
      <t>シセツ</t>
    </rPh>
    <rPh sb="4" eb="6">
      <t>セイビ</t>
    </rPh>
    <rPh sb="6" eb="8">
      <t>キキン</t>
    </rPh>
    <phoneticPr fontId="14"/>
  </si>
  <si>
    <t>社会福祉事業基金</t>
    <rPh sb="0" eb="2">
      <t>シャカイ</t>
    </rPh>
    <rPh sb="2" eb="4">
      <t>フクシ</t>
    </rPh>
    <rPh sb="4" eb="6">
      <t>ジギョウ</t>
    </rPh>
    <rPh sb="6" eb="8">
      <t>キキン</t>
    </rPh>
    <phoneticPr fontId="14"/>
  </si>
  <si>
    <t>都市基盤整備基金</t>
    <rPh sb="0" eb="2">
      <t>トシ</t>
    </rPh>
    <rPh sb="2" eb="4">
      <t>キバン</t>
    </rPh>
    <rPh sb="4" eb="6">
      <t>セイビ</t>
    </rPh>
    <rPh sb="6" eb="8">
      <t>キキン</t>
    </rPh>
    <phoneticPr fontId="14"/>
  </si>
  <si>
    <t>美術品等取得基金</t>
    <rPh sb="0" eb="2">
      <t>ビジュツ</t>
    </rPh>
    <rPh sb="2" eb="3">
      <t>ヒン</t>
    </rPh>
    <rPh sb="3" eb="4">
      <t>トウ</t>
    </rPh>
    <rPh sb="4" eb="6">
      <t>シュトク</t>
    </rPh>
    <rPh sb="6" eb="8">
      <t>キキン</t>
    </rPh>
    <phoneticPr fontId="14"/>
  </si>
  <si>
    <t>みどりの基金</t>
    <rPh sb="4" eb="6">
      <t>キキン</t>
    </rPh>
    <phoneticPr fontId="14"/>
  </si>
  <si>
    <t>文化及び産業功労者等奨励基金</t>
    <rPh sb="0" eb="2">
      <t>ブンカ</t>
    </rPh>
    <rPh sb="2" eb="3">
      <t>オヨ</t>
    </rPh>
    <rPh sb="4" eb="6">
      <t>サンギョウ</t>
    </rPh>
    <rPh sb="6" eb="9">
      <t>コウロウシャ</t>
    </rPh>
    <rPh sb="9" eb="10">
      <t>トウ</t>
    </rPh>
    <rPh sb="10" eb="12">
      <t>ショウレイ</t>
    </rPh>
    <rPh sb="12" eb="14">
      <t>キキン</t>
    </rPh>
    <phoneticPr fontId="14"/>
  </si>
  <si>
    <t>環境保全創造基金</t>
    <rPh sb="0" eb="2">
      <t>カンキョウ</t>
    </rPh>
    <rPh sb="2" eb="4">
      <t>ホゼン</t>
    </rPh>
    <rPh sb="4" eb="6">
      <t>ソウゾウ</t>
    </rPh>
    <rPh sb="6" eb="8">
      <t>キキン</t>
    </rPh>
    <phoneticPr fontId="14"/>
  </si>
  <si>
    <t>特定防衛施設周辺整備調整交付金事業基金</t>
    <rPh sb="0" eb="2">
      <t>トクテイ</t>
    </rPh>
    <rPh sb="2" eb="4">
      <t>ボウエイ</t>
    </rPh>
    <rPh sb="4" eb="6">
      <t>シセツ</t>
    </rPh>
    <rPh sb="6" eb="8">
      <t>シュウヘン</t>
    </rPh>
    <rPh sb="8" eb="10">
      <t>セイビ</t>
    </rPh>
    <rPh sb="10" eb="12">
      <t>チョウセイ</t>
    </rPh>
    <rPh sb="12" eb="15">
      <t>コウフキン</t>
    </rPh>
    <rPh sb="15" eb="17">
      <t>ジギョウ</t>
    </rPh>
    <rPh sb="17" eb="19">
      <t>キキン</t>
    </rPh>
    <phoneticPr fontId="14"/>
  </si>
  <si>
    <t>奨学金貸付金</t>
    <rPh sb="0" eb="3">
      <t>ショウガクキン</t>
    </rPh>
    <rPh sb="3" eb="6">
      <t>カシツケキン</t>
    </rPh>
    <phoneticPr fontId="21"/>
  </si>
  <si>
    <t>住宅新築資金等貸付金</t>
    <rPh sb="0" eb="2">
      <t>ジュウタク</t>
    </rPh>
    <rPh sb="2" eb="4">
      <t>シンチク</t>
    </rPh>
    <rPh sb="4" eb="6">
      <t>シキン</t>
    </rPh>
    <rPh sb="6" eb="7">
      <t>トウ</t>
    </rPh>
    <rPh sb="7" eb="10">
      <t>カシツケキン</t>
    </rPh>
    <phoneticPr fontId="21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</si>
  <si>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10"/>
  </si>
  <si>
    <t>（参考）
貸付金計</t>
    <rPh sb="1" eb="3">
      <t>サンコウ</t>
    </rPh>
    <rPh sb="5" eb="8">
      <t>カシツケキン</t>
    </rPh>
    <rPh sb="8" eb="9">
      <t>ケイ</t>
    </rPh>
    <phoneticPr fontId="4"/>
  </si>
  <si>
    <t>【貸付金】</t>
    <rPh sb="1" eb="4">
      <t>カシツケキン</t>
    </rPh>
    <phoneticPr fontId="6"/>
  </si>
  <si>
    <t>その他の貸付金</t>
    <rPh sb="2" eb="3">
      <t>タ</t>
    </rPh>
    <rPh sb="4" eb="7">
      <t>カシツケキン</t>
    </rPh>
    <phoneticPr fontId="9"/>
  </si>
  <si>
    <t>　　奨学金貸付金</t>
    <rPh sb="2" eb="5">
      <t>ショウガクキン</t>
    </rPh>
    <rPh sb="5" eb="7">
      <t>カシツケ</t>
    </rPh>
    <rPh sb="7" eb="8">
      <t>キン</t>
    </rPh>
    <phoneticPr fontId="24"/>
  </si>
  <si>
    <t>　　住宅新築資金等貸付金</t>
    <rPh sb="2" eb="4">
      <t>ジュウタク</t>
    </rPh>
    <rPh sb="4" eb="6">
      <t>シンチク</t>
    </rPh>
    <rPh sb="6" eb="9">
      <t>シキントウ</t>
    </rPh>
    <rPh sb="9" eb="11">
      <t>カシツケ</t>
    </rPh>
    <rPh sb="11" eb="12">
      <t>キン</t>
    </rPh>
    <phoneticPr fontId="24"/>
  </si>
  <si>
    <t>【未収金】</t>
    <rPh sb="1" eb="4">
      <t>ミシュウキン</t>
    </rPh>
    <phoneticPr fontId="4"/>
  </si>
  <si>
    <t>税収等</t>
    <rPh sb="0" eb="2">
      <t>ゼイシュウ</t>
    </rPh>
    <rPh sb="2" eb="3">
      <t>トウ</t>
    </rPh>
    <phoneticPr fontId="8"/>
  </si>
  <si>
    <t>　　市民税(個人）</t>
    <rPh sb="2" eb="5">
      <t>シミンゼイ</t>
    </rPh>
    <rPh sb="6" eb="8">
      <t>コジン</t>
    </rPh>
    <phoneticPr fontId="4"/>
  </si>
  <si>
    <t>　　市民税(法人）</t>
    <rPh sb="2" eb="5">
      <t>シミンゼイ</t>
    </rPh>
    <rPh sb="6" eb="8">
      <t>ホウジン</t>
    </rPh>
    <phoneticPr fontId="4"/>
  </si>
  <si>
    <t>　　固定資産税</t>
    <rPh sb="2" eb="4">
      <t>コテイ</t>
    </rPh>
    <rPh sb="4" eb="6">
      <t>シサン</t>
    </rPh>
    <rPh sb="6" eb="7">
      <t>ゼイ</t>
    </rPh>
    <phoneticPr fontId="4"/>
  </si>
  <si>
    <t>　　軽自動車税</t>
    <rPh sb="2" eb="3">
      <t>ケイ</t>
    </rPh>
    <rPh sb="3" eb="6">
      <t>ジドウシャ</t>
    </rPh>
    <rPh sb="6" eb="7">
      <t>ゼイ</t>
    </rPh>
    <phoneticPr fontId="4"/>
  </si>
  <si>
    <t>　　都市計画税</t>
    <rPh sb="2" eb="4">
      <t>トシ</t>
    </rPh>
    <rPh sb="4" eb="6">
      <t>ケイカク</t>
    </rPh>
    <rPh sb="6" eb="7">
      <t>ゼイ</t>
    </rPh>
    <phoneticPr fontId="4"/>
  </si>
  <si>
    <t>その他の未収金</t>
    <rPh sb="2" eb="3">
      <t>タ</t>
    </rPh>
    <rPh sb="4" eb="7">
      <t>ミシュウキン</t>
    </rPh>
    <phoneticPr fontId="8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</si>
  <si>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10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</si>
  <si>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10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</si>
  <si>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10"/>
  </si>
  <si>
    <t>徴収不能引当金（固定）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コテイ</t>
    </rPh>
    <phoneticPr fontId="6"/>
  </si>
  <si>
    <t>徴収不能引当金（流動）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リュウドウ</t>
    </rPh>
    <phoneticPr fontId="6"/>
  </si>
  <si>
    <t>市内民間保育所等</t>
    <phoneticPr fontId="6"/>
  </si>
  <si>
    <t>施設整備補助</t>
    <phoneticPr fontId="6"/>
  </si>
  <si>
    <t>埼玉西部消防組合負担金</t>
  </si>
  <si>
    <t>施設型給付費</t>
  </si>
  <si>
    <t>その他</t>
    <rPh sb="2" eb="3">
      <t>タ</t>
    </rPh>
    <phoneticPr fontId="4"/>
  </si>
  <si>
    <t>対象者</t>
    <rPh sb="0" eb="3">
      <t>タイショウシャ</t>
    </rPh>
    <phoneticPr fontId="4"/>
  </si>
  <si>
    <t>埼玉西部消防組合</t>
  </si>
  <si>
    <t>埼玉県後期高齢者医療広域連合</t>
  </si>
  <si>
    <t>埼玉県後期高齢者医療広域連合療養給付費負担金</t>
    <rPh sb="19" eb="22">
      <t>フタンキン</t>
    </rPh>
    <phoneticPr fontId="6"/>
  </si>
  <si>
    <t>短期投資</t>
    <rPh sb="0" eb="2">
      <t>タンキ</t>
    </rPh>
    <rPh sb="2" eb="4">
      <t>トウシ</t>
    </rPh>
    <phoneticPr fontId="5"/>
  </si>
  <si>
    <t>【一般会計】</t>
    <rPh sb="1" eb="3">
      <t>イッパン</t>
    </rPh>
    <rPh sb="3" eb="5">
      <t>カイケイ</t>
    </rPh>
    <phoneticPr fontId="10"/>
  </si>
  <si>
    <t>款</t>
    <rPh sb="0" eb="1">
      <t>カン</t>
    </rPh>
    <phoneticPr fontId="37"/>
  </si>
  <si>
    <t>決算書税収</t>
    <rPh sb="0" eb="3">
      <t>ケッサンショ</t>
    </rPh>
    <rPh sb="3" eb="5">
      <t>ゼイシュウ</t>
    </rPh>
    <phoneticPr fontId="10"/>
  </si>
  <si>
    <t>未収金計上</t>
    <rPh sb="0" eb="3">
      <t>ミシュウキン</t>
    </rPh>
    <rPh sb="3" eb="5">
      <t>ケイジョウ</t>
    </rPh>
    <phoneticPr fontId="10"/>
  </si>
  <si>
    <t>還付未払金</t>
    <rPh sb="0" eb="2">
      <t>カンプ</t>
    </rPh>
    <rPh sb="2" eb="5">
      <t>ミバライキン</t>
    </rPh>
    <phoneticPr fontId="10"/>
  </si>
  <si>
    <t>財務書類</t>
    <rPh sb="0" eb="2">
      <t>ザイム</t>
    </rPh>
    <rPh sb="2" eb="4">
      <t>ショルイ</t>
    </rPh>
    <phoneticPr fontId="10"/>
  </si>
  <si>
    <t>税収</t>
    <rPh sb="0" eb="2">
      <t>ゼイシュウ</t>
    </rPh>
    <phoneticPr fontId="6"/>
  </si>
  <si>
    <t>（NW税収）</t>
    <rPh sb="3" eb="5">
      <t>ゼイシュウ</t>
    </rPh>
    <phoneticPr fontId="6"/>
  </si>
  <si>
    <t>市税</t>
    <rPh sb="0" eb="2">
      <t>シゼイ</t>
    </rPh>
    <phoneticPr fontId="6"/>
  </si>
  <si>
    <t>地方譲与税</t>
    <rPh sb="0" eb="2">
      <t>チホウ</t>
    </rPh>
    <rPh sb="2" eb="5">
      <t>ジョウヨゼイ</t>
    </rPh>
    <phoneticPr fontId="6"/>
  </si>
  <si>
    <t>利子割交付金</t>
    <rPh sb="0" eb="3">
      <t>リシワリ</t>
    </rPh>
    <rPh sb="3" eb="6">
      <t>コウフキン</t>
    </rPh>
    <phoneticPr fontId="6"/>
  </si>
  <si>
    <t>配当割交付金</t>
    <rPh sb="0" eb="3">
      <t>ハイトウワリ</t>
    </rPh>
    <rPh sb="3" eb="6">
      <t>コウフキン</t>
    </rPh>
    <phoneticPr fontId="6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</si>
  <si>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6"/>
  </si>
  <si>
    <t>法人事業税交付金</t>
    <rPh sb="0" eb="2">
      <t>ホウジン</t>
    </rPh>
    <rPh sb="2" eb="5">
      <t>ジギョウゼイ</t>
    </rPh>
    <rPh sb="5" eb="8">
      <t>コウフキン</t>
    </rPh>
    <phoneticPr fontId="6"/>
  </si>
  <si>
    <t>地方消費税交付金</t>
    <rPh sb="0" eb="2">
      <t>チホウ</t>
    </rPh>
    <rPh sb="2" eb="5">
      <t>ショウヒゼイ</t>
    </rPh>
    <rPh sb="5" eb="8">
      <t>コウフキン</t>
    </rPh>
    <phoneticPr fontId="6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</si>
  <si>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6"/>
  </si>
  <si>
    <t>環境性能割交付金</t>
    <rPh sb="0" eb="4">
      <t>カンキョウセイノウ</t>
    </rPh>
    <rPh sb="4" eb="5">
      <t>ワリ</t>
    </rPh>
    <rPh sb="5" eb="8">
      <t>コウフキン</t>
    </rPh>
    <phoneticPr fontId="6"/>
  </si>
  <si>
    <t>国有提供施設等所在市町村助成交付金</t>
    <rPh sb="0" eb="4">
      <t>コクユウテイキョウ</t>
    </rPh>
    <rPh sb="4" eb="7">
      <t>シセツトウ</t>
    </rPh>
    <rPh sb="7" eb="9">
      <t>ショザイ</t>
    </rPh>
    <rPh sb="9" eb="12">
      <t>シチョウソン</t>
    </rPh>
    <rPh sb="12" eb="14">
      <t>ジョセイ</t>
    </rPh>
    <rPh sb="14" eb="17">
      <t>コウフキン</t>
    </rPh>
    <phoneticPr fontId="6"/>
  </si>
  <si>
    <t>地方特例交付金</t>
    <rPh sb="0" eb="2">
      <t>チホウ</t>
    </rPh>
    <rPh sb="2" eb="4">
      <t>トクレイ</t>
    </rPh>
    <rPh sb="4" eb="7">
      <t>コウフキン</t>
    </rPh>
    <phoneticPr fontId="6"/>
  </si>
  <si>
    <t>地方交付税</t>
    <rPh sb="0" eb="5">
      <t>チホウコウフゼイ</t>
    </rPh>
    <phoneticPr fontId="6"/>
  </si>
  <si>
    <t>交通安全対策特別交付金</t>
    <rPh sb="0" eb="4">
      <t>コウツウアンゼン</t>
    </rPh>
    <rPh sb="4" eb="6">
      <t>タイサク</t>
    </rPh>
    <rPh sb="6" eb="8">
      <t>トクベツ</t>
    </rPh>
    <rPh sb="8" eb="11">
      <t>コウフキン</t>
    </rPh>
    <phoneticPr fontId="6"/>
  </si>
  <si>
    <t>分担金及び負担金</t>
    <rPh sb="0" eb="3">
      <t>ブンタンキン</t>
    </rPh>
    <rPh sb="3" eb="4">
      <t>オヨ</t>
    </rPh>
    <rPh sb="5" eb="8">
      <t>フタンキン</t>
    </rPh>
    <phoneticPr fontId="6"/>
  </si>
  <si>
    <t>繰入金</t>
    <rPh sb="0" eb="3">
      <t>クリイレキン</t>
    </rPh>
    <phoneticPr fontId="6"/>
  </si>
  <si>
    <t>+</t>
    <phoneticPr fontId="6"/>
  </si>
  <si>
    <t>当年度調整額</t>
    <rPh sb="3" eb="5">
      <t>チョウセイ</t>
    </rPh>
    <rPh sb="5" eb="6">
      <t>ガク</t>
    </rPh>
    <phoneticPr fontId="0"/>
  </si>
  <si>
    <t>当年度
収入済額</t>
  </si>
  <si>
    <t>未払金（増加）</t>
    <rPh sb="0" eb="3">
      <t>ミバライキン</t>
    </rPh>
    <rPh sb="4" eb="6">
      <t>ゾウカ</t>
    </rPh>
    <phoneticPr fontId="6"/>
  </si>
  <si>
    <t>未払金（減少）</t>
    <rPh sb="0" eb="3">
      <t>ミバライキン</t>
    </rPh>
    <rPh sb="4" eb="6">
      <t>ゲンショウ</t>
    </rPh>
    <phoneticPr fontId="6"/>
  </si>
  <si>
    <t>市税</t>
    <rPh sb="0" eb="1">
      <t>シ</t>
    </rPh>
    <rPh sb="1" eb="2">
      <t>ゼイ</t>
    </rPh>
    <phoneticPr fontId="6"/>
  </si>
  <si>
    <t>環境性能割交付金</t>
    <phoneticPr fontId="6"/>
  </si>
  <si>
    <t>国有提供施設等所在市町村助成交付金</t>
    <phoneticPr fontId="6"/>
  </si>
  <si>
    <t>自治体名：狭山市</t>
  </si>
  <si>
    <t>会計：一般会計等</t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</si>
  <si>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</si>
  <si>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</si>
  <si>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</si>
  <si>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</si>
  <si>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</si>
  <si>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</si>
  <si>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</si>
  <si>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</si>
  <si>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</si>
  <si>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</si>
  <si>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　立木竹</t>
  </si>
  <si>
    <t>　建物</t>
  </si>
  <si>
    <t>　工作物</t>
  </si>
  <si>
    <t>　船舶</t>
  </si>
  <si>
    <t>　浮標等</t>
  </si>
  <si>
    <t>　航空機</t>
  </si>
  <si>
    <t>　その他</t>
  </si>
  <si>
    <t>　建設仮勘定</t>
  </si>
  <si>
    <t>インフラ資産</t>
  </si>
  <si>
    <t>物品</t>
  </si>
  <si>
    <t>合計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</si>
  <si>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</si>
  <si>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</si>
  <si>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</si>
  <si>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</si>
  <si>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</si>
  <si>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</si>
  <si>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</si>
  <si>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有形固定資産の明細</t>
  </si>
  <si>
    <t>年度：令和3年度</t>
  </si>
  <si>
    <t>（単位：円）</t>
  </si>
  <si>
    <t>　その他</t>
    <phoneticPr fontId="46"/>
  </si>
  <si>
    <t>　建設仮勘定</t>
    <phoneticPr fontId="46"/>
  </si>
  <si>
    <t>有形固定資産に係る行政目的別の明細</t>
  </si>
  <si>
    <t>　　分担金及び負担金</t>
    <rPh sb="2" eb="5">
      <t>ブンタンキン</t>
    </rPh>
    <rPh sb="5" eb="6">
      <t>オヨ</t>
    </rPh>
    <rPh sb="7" eb="10">
      <t>フタンキン</t>
    </rPh>
    <phoneticPr fontId="4"/>
  </si>
  <si>
    <t>　　使用料及び手数料</t>
    <rPh sb="2" eb="5">
      <t>シヨウリョウ</t>
    </rPh>
    <rPh sb="5" eb="6">
      <t>オヨ</t>
    </rPh>
    <rPh sb="7" eb="10">
      <t>テスウリョウ</t>
    </rPh>
    <phoneticPr fontId="21"/>
  </si>
  <si>
    <t>　　諸収入</t>
    <rPh sb="2" eb="3">
      <t>ショ</t>
    </rPh>
    <rPh sb="3" eb="5">
      <t>シュウニュウ</t>
    </rPh>
    <phoneticPr fontId="6"/>
  </si>
  <si>
    <t>　　財産収入</t>
    <rPh sb="2" eb="4">
      <t>ザイサン</t>
    </rPh>
    <rPh sb="4" eb="6">
      <t>シュウニュウ</t>
    </rPh>
    <phoneticPr fontId="4"/>
  </si>
  <si>
    <t>地方債等（借入先別）</t>
    <phoneticPr fontId="47"/>
  </si>
  <si>
    <t>(単位：円　)</t>
    <rPh sb="4" eb="5">
      <t>エン</t>
    </rPh>
    <phoneticPr fontId="46"/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</si>
  <si>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</si>
  <si>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</si>
  <si>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</si>
  <si>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</si>
  <si>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</si>
  <si>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</si>
  <si>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</si>
  <si>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</si>
  <si>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</si>
  <si>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</si>
  <si>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</si>
  <si>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</si>
  <si>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</si>
  <si>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全国防災</t>
    <rPh sb="1" eb="3">
      <t>ゼンコク</t>
    </rPh>
    <rPh sb="3" eb="5">
      <t>ボウサイ</t>
    </rPh>
    <phoneticPr fontId="46"/>
  </si>
  <si>
    <t>　教育・福祉施設</t>
  </si>
  <si>
    <t>　一般単独事業</t>
  </si>
  <si>
    <t>　防災・減災</t>
    <rPh sb="1" eb="3">
      <t>ボウサイ</t>
    </rPh>
    <rPh sb="4" eb="6">
      <t>ゲンサイ</t>
    </rPh>
    <phoneticPr fontId="47"/>
  </si>
  <si>
    <t>　都道府県貸付金</t>
    <rPh sb="1" eb="5">
      <t>トドウフケン</t>
    </rPh>
    <rPh sb="5" eb="8">
      <t>カシツケキン</t>
    </rPh>
    <phoneticPr fontId="47"/>
  </si>
  <si>
    <t>【特別分】</t>
  </si>
  <si>
    <t>　　財源対策債</t>
    <rPh sb="2" eb="4">
      <t>ザイゲン</t>
    </rPh>
    <rPh sb="4" eb="6">
      <t>タイサク</t>
    </rPh>
    <rPh sb="6" eb="7">
      <t>サイ</t>
    </rPh>
    <phoneticPr fontId="49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</si>
  <si>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17"/>
  </si>
  <si>
    <t>減税補てん債</t>
    <rPh sb="0" eb="2">
      <t>ゲンゼイ</t>
    </rPh>
    <rPh sb="2" eb="3">
      <t>ホ</t>
    </rPh>
    <rPh sb="5" eb="6">
      <t>サイ</t>
    </rPh>
    <phoneticPr fontId="17"/>
  </si>
  <si>
    <t>減収補てん債</t>
    <rPh sb="0" eb="2">
      <t>ゲンシュウ</t>
    </rPh>
    <rPh sb="2" eb="3">
      <t>ホ</t>
    </rPh>
    <rPh sb="5" eb="6">
      <t>サイ</t>
    </rPh>
    <phoneticPr fontId="47"/>
  </si>
  <si>
    <t>臨時税収補てん債</t>
    <rPh sb="0" eb="2">
      <t>リンジ</t>
    </rPh>
    <rPh sb="2" eb="4">
      <t>ゼイシュウ</t>
    </rPh>
    <rPh sb="4" eb="5">
      <t>ホ</t>
    </rPh>
    <rPh sb="7" eb="8">
      <t>サイ</t>
    </rPh>
    <phoneticPr fontId="49"/>
  </si>
  <si>
    <t>退職手当債</t>
    <rPh sb="0" eb="2">
      <t>タイショク</t>
    </rPh>
    <rPh sb="2" eb="4">
      <t>テアテ</t>
    </rPh>
    <rPh sb="4" eb="5">
      <t>サイ</t>
    </rPh>
    <phoneticPr fontId="17"/>
  </si>
  <si>
    <t>厚生福祉施設整備</t>
    <rPh sb="0" eb="2">
      <t>コウセイ</t>
    </rPh>
    <rPh sb="2" eb="4">
      <t>フクシ</t>
    </rPh>
    <rPh sb="4" eb="6">
      <t>シセツ</t>
    </rPh>
    <rPh sb="6" eb="8">
      <t>セイビ</t>
    </rPh>
    <phoneticPr fontId="49"/>
  </si>
  <si>
    <t>国の予算貸付</t>
    <rPh sb="0" eb="1">
      <t>クニ</t>
    </rPh>
    <rPh sb="2" eb="4">
      <t>ヨサン</t>
    </rPh>
    <rPh sb="4" eb="6">
      <t>カシツケ</t>
    </rPh>
    <phoneticPr fontId="49"/>
  </si>
  <si>
    <t>その他</t>
    <rPh sb="2" eb="3">
      <t>タ</t>
    </rPh>
    <phoneticPr fontId="17"/>
  </si>
  <si>
    <t>　合計</t>
  </si>
  <si>
    <t>10年超</t>
    <rPh sb="2" eb="3">
      <t>ネン</t>
    </rPh>
    <rPh sb="3" eb="4">
      <t>チョウ</t>
    </rPh>
    <phoneticPr fontId="6"/>
  </si>
  <si>
    <t xml:space="preserve">保育所等整備事業費補助金                                    </t>
    <phoneticPr fontId="6"/>
  </si>
  <si>
    <t>特別給付金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</si>
</sst>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&quot;▲ &quot;#,##0"/>
    <numFmt numFmtId="177" formatCode="#,##0,"/>
    <numFmt numFmtId="178" formatCode="#,##0_ "/>
    <numFmt numFmtId="179" formatCode="0.000"/>
    <numFmt numFmtId="180" formatCode="#,##0,;\-#,##0,;&quot;-&quot;"/>
    <numFmt numFmtId="181" formatCode="#,##0;[Red]#,##0"/>
    <numFmt numFmtId="182" formatCode="#,##0_);[Red]\(#,##0\)"/>
  </numFmts>
  <fonts count="5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indexed="12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sz val="11"/>
      <color theme="1"/>
      <name val="Arial Unicode MS"/>
      <family val="3"/>
      <charset val="128"/>
    </font>
    <font>
      <sz val="10"/>
      <color theme="1"/>
      <name val="Arial Unicode MS"/>
      <family val="3"/>
      <charset val="128"/>
    </font>
    <font>
      <sz val="10"/>
      <name val="Arial Unicode MS"/>
      <family val="3"/>
      <charset val="128"/>
    </font>
    <font>
      <sz val="11"/>
      <name val="Arial Unicode MS"/>
      <family val="3"/>
      <charset val="128"/>
    </font>
    <font>
      <b/>
      <sz val="1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b/>
      <sz val="18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7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FFCC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20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9" fillId="0" borderId="17">
      <alignment horizontal="center" vertical="center"/>
    </xf>
    <xf numFmtId="38" fontId="1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7" fillId="0" borderId="0"/>
    <xf numFmtId="0" fontId="5" fillId="0" borderId="0"/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7" fillId="0" borderId="0"/>
    <xf numFmtId="0" fontId="16" fillId="0" borderId="0"/>
    <xf numFmtId="38" fontId="17" fillId="0" borderId="0" applyFont="0" applyFill="0" applyBorder="0" applyAlignment="0" applyProtection="0">
      <alignment vertical="center"/>
    </xf>
  </cellStyleXfs>
  <cellXfs count="296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38" fontId="7" fillId="0" borderId="0" xfId="1" applyFont="1" applyFill="1" applyBorder="1" applyAlignment="1">
      <alignment horizontal="right" vertical="center" wrapText="1"/>
    </xf>
    <xf numFmtId="177" fontId="18" fillId="0" borderId="11" xfId="1" applyNumberFormat="1" applyFont="1" applyFill="1" applyBorder="1" applyAlignment="1">
      <alignment vertical="center" wrapText="1"/>
    </xf>
    <xf numFmtId="10" fontId="18" fillId="0" borderId="11" xfId="0" applyNumberFormat="1" applyFont="1" applyBorder="1" applyAlignment="1">
      <alignment vertical="center" wrapText="1"/>
    </xf>
    <xf numFmtId="177" fontId="18" fillId="0" borderId="11" xfId="1" applyNumberFormat="1" applyFont="1" applyBorder="1" applyAlignment="1">
      <alignment vertical="center" wrapText="1"/>
    </xf>
    <xf numFmtId="0" fontId="19" fillId="0" borderId="0" xfId="0" applyFont="1" applyAlignment="1">
      <alignment horizontal="right" vertical="center"/>
    </xf>
    <xf numFmtId="176" fontId="0" fillId="0" borderId="5" xfId="2" applyNumberFormat="1" applyFont="1" applyBorder="1">
      <alignment vertical="center"/>
    </xf>
    <xf numFmtId="177" fontId="18" fillId="0" borderId="11" xfId="2" applyNumberFormat="1" applyFont="1" applyBorder="1">
      <alignment vertical="center"/>
    </xf>
    <xf numFmtId="177" fontId="18" fillId="0" borderId="5" xfId="2" applyNumberFormat="1" applyFont="1" applyBorder="1" applyAlignment="1">
      <alignment horizontal="center" vertical="center" shrinkToFit="1"/>
    </xf>
    <xf numFmtId="177" fontId="18" fillId="3" borderId="5" xfId="2" applyNumberFormat="1" applyFont="1" applyFill="1" applyBorder="1" applyAlignment="1">
      <alignment vertical="center" shrinkToFit="1"/>
    </xf>
    <xf numFmtId="176" fontId="0" fillId="0" borderId="2" xfId="2" applyNumberFormat="1" applyFont="1" applyBorder="1" applyAlignment="1">
      <alignment vertical="center" shrinkToFit="1"/>
    </xf>
    <xf numFmtId="0" fontId="21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80" fontId="21" fillId="0" borderId="22" xfId="1" applyNumberFormat="1" applyFont="1" applyBorder="1" applyAlignment="1">
      <alignment vertical="center"/>
    </xf>
    <xf numFmtId="0" fontId="21" fillId="0" borderId="2" xfId="0" applyFont="1" applyBorder="1">
      <alignment vertical="center"/>
    </xf>
    <xf numFmtId="177" fontId="18" fillId="0" borderId="11" xfId="1" applyNumberFormat="1" applyFont="1" applyFill="1" applyBorder="1" applyAlignment="1">
      <alignment horizontal="right" vertical="center" wrapText="1"/>
    </xf>
    <xf numFmtId="3" fontId="0" fillId="0" borderId="0" xfId="0" applyNumberFormat="1">
      <alignment vertical="center"/>
    </xf>
    <xf numFmtId="176" fontId="20" fillId="0" borderId="31" xfId="0" applyNumberFormat="1" applyFont="1" applyBorder="1">
      <alignment vertical="center"/>
    </xf>
    <xf numFmtId="176" fontId="20" fillId="0" borderId="31" xfId="0" applyNumberFormat="1" applyFont="1" applyBorder="1" applyAlignment="1">
      <alignment horizontal="right" vertical="center"/>
    </xf>
    <xf numFmtId="0" fontId="25" fillId="0" borderId="0" xfId="0" applyFont="1">
      <alignment vertical="center"/>
    </xf>
    <xf numFmtId="0" fontId="22" fillId="0" borderId="0" xfId="0" applyFont="1">
      <alignment vertical="center"/>
    </xf>
    <xf numFmtId="0" fontId="27" fillId="0" borderId="11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3" fontId="27" fillId="0" borderId="0" xfId="0" applyNumberFormat="1" applyFont="1">
      <alignment vertical="center"/>
    </xf>
    <xf numFmtId="0" fontId="29" fillId="0" borderId="0" xfId="0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26" fillId="0" borderId="0" xfId="0" applyFont="1" applyAlignment="1">
      <alignment horizontal="right"/>
    </xf>
    <xf numFmtId="0" fontId="23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3" fillId="0" borderId="11" xfId="0" applyFont="1" applyBorder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2" applyFont="1">
      <alignment vertical="center"/>
    </xf>
    <xf numFmtId="0" fontId="26" fillId="0" borderId="3" xfId="0" applyFont="1" applyBorder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33" fillId="0" borderId="3" xfId="0" applyFont="1" applyBorder="1" applyAlignment="1">
      <alignment horizontal="right" vertical="center"/>
    </xf>
    <xf numFmtId="38" fontId="23" fillId="0" borderId="0" xfId="0" applyNumberFormat="1" applyFont="1">
      <alignment vertical="center"/>
    </xf>
    <xf numFmtId="0" fontId="26" fillId="0" borderId="0" xfId="0" applyFont="1">
      <alignment vertical="center"/>
    </xf>
    <xf numFmtId="178" fontId="32" fillId="0" borderId="0" xfId="11" applyNumberFormat="1" applyFont="1" applyAlignment="1">
      <alignment vertical="center"/>
    </xf>
    <xf numFmtId="0" fontId="21" fillId="2" borderId="0" xfId="0" applyFont="1" applyFill="1">
      <alignment vertical="center"/>
    </xf>
    <xf numFmtId="0" fontId="21" fillId="2" borderId="0" xfId="0" applyFont="1" applyFill="1" applyAlignment="1">
      <alignment horizontal="center" vertical="center"/>
    </xf>
    <xf numFmtId="0" fontId="21" fillId="2" borderId="11" xfId="0" applyFont="1" applyFill="1" applyBorder="1">
      <alignment vertical="center"/>
    </xf>
    <xf numFmtId="38" fontId="21" fillId="2" borderId="0" xfId="0" applyNumberFormat="1" applyFont="1" applyFill="1">
      <alignment vertical="center"/>
    </xf>
    <xf numFmtId="179" fontId="21" fillId="2" borderId="0" xfId="0" applyNumberFormat="1" applyFont="1" applyFill="1">
      <alignment vertical="center"/>
    </xf>
    <xf numFmtId="0" fontId="21" fillId="2" borderId="6" xfId="0" applyFont="1" applyFill="1" applyBorder="1" applyAlignment="1">
      <alignment horizontal="center" vertical="center"/>
    </xf>
    <xf numFmtId="38" fontId="21" fillId="2" borderId="0" xfId="1" applyFont="1" applyFill="1">
      <alignment vertical="center"/>
    </xf>
    <xf numFmtId="38" fontId="26" fillId="2" borderId="0" xfId="1" applyFont="1" applyFill="1">
      <alignment vertical="center"/>
    </xf>
    <xf numFmtId="0" fontId="26" fillId="2" borderId="0" xfId="0" applyFont="1" applyFill="1">
      <alignment vertical="center"/>
    </xf>
    <xf numFmtId="0" fontId="29" fillId="0" borderId="0" xfId="0" applyFont="1" applyAlignment="1">
      <alignment horizontal="left" vertical="center"/>
    </xf>
    <xf numFmtId="0" fontId="32" fillId="0" borderId="0" xfId="2" applyFont="1" applyAlignment="1">
      <alignment horizontal="center" vertical="center" wrapText="1"/>
    </xf>
    <xf numFmtId="0" fontId="32" fillId="0" borderId="21" xfId="2" applyFont="1" applyBorder="1">
      <alignment vertical="center"/>
    </xf>
    <xf numFmtId="177" fontId="32" fillId="0" borderId="21" xfId="1" applyNumberFormat="1" applyFont="1" applyBorder="1">
      <alignment vertical="center"/>
    </xf>
    <xf numFmtId="0" fontId="32" fillId="0" borderId="0" xfId="2" applyFont="1" applyAlignment="1">
      <alignment horizontal="center" vertical="center"/>
    </xf>
    <xf numFmtId="177" fontId="32" fillId="0" borderId="0" xfId="9" applyNumberFormat="1" applyFont="1" applyBorder="1">
      <alignment vertical="center"/>
    </xf>
    <xf numFmtId="0" fontId="25" fillId="0" borderId="3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center" vertical="center"/>
    </xf>
    <xf numFmtId="0" fontId="34" fillId="0" borderId="11" xfId="0" applyFont="1" applyBorder="1" applyAlignment="1">
      <alignment horizontal="left" vertical="center"/>
    </xf>
    <xf numFmtId="0" fontId="34" fillId="0" borderId="11" xfId="0" applyFont="1" applyBorder="1" applyAlignment="1">
      <alignment horizontal="center" vertical="center"/>
    </xf>
    <xf numFmtId="0" fontId="21" fillId="0" borderId="11" xfId="0" applyFont="1" applyBorder="1">
      <alignment vertical="center"/>
    </xf>
    <xf numFmtId="38" fontId="23" fillId="0" borderId="0" xfId="1" applyFont="1">
      <alignment vertical="center"/>
    </xf>
    <xf numFmtId="0" fontId="25" fillId="0" borderId="0" xfId="0" applyFont="1" applyAlignment="1">
      <alignment horizontal="left" vertical="center"/>
    </xf>
    <xf numFmtId="0" fontId="34" fillId="0" borderId="11" xfId="0" applyFont="1" applyBorder="1" applyAlignment="1">
      <alignment horizontal="left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4" fillId="0" borderId="2" xfId="0" applyFont="1" applyBorder="1">
      <alignment vertical="center"/>
    </xf>
    <xf numFmtId="0" fontId="34" fillId="0" borderId="2" xfId="0" applyFont="1" applyBorder="1" applyAlignment="1">
      <alignment vertical="center" wrapText="1"/>
    </xf>
    <xf numFmtId="0" fontId="34" fillId="0" borderId="9" xfId="0" applyFont="1" applyBorder="1" applyAlignment="1">
      <alignment vertical="center" wrapText="1"/>
    </xf>
    <xf numFmtId="0" fontId="34" fillId="0" borderId="2" xfId="0" applyFont="1" applyBorder="1" applyAlignment="1">
      <alignment horizontal="left" vertical="center" wrapText="1"/>
    </xf>
    <xf numFmtId="0" fontId="34" fillId="0" borderId="3" xfId="0" applyFont="1" applyBorder="1" applyAlignment="1">
      <alignment vertical="center" wrapText="1"/>
    </xf>
    <xf numFmtId="0" fontId="26" fillId="0" borderId="3" xfId="0" applyFont="1" applyBorder="1" applyAlignment="1">
      <alignment horizontal="right"/>
    </xf>
    <xf numFmtId="0" fontId="21" fillId="0" borderId="11" xfId="11" applyFont="1" applyBorder="1" applyAlignment="1">
      <alignment horizontal="center" vertical="center"/>
    </xf>
    <xf numFmtId="0" fontId="21" fillId="0" borderId="11" xfId="11" applyFont="1" applyBorder="1" applyAlignment="1">
      <alignment horizontal="centerContinuous" vertical="center" wrapText="1"/>
    </xf>
    <xf numFmtId="0" fontId="21" fillId="0" borderId="11" xfId="11" applyFont="1" applyBorder="1" applyAlignment="1">
      <alignment horizontal="center" vertical="center" wrapText="1"/>
    </xf>
    <xf numFmtId="0" fontId="21" fillId="0" borderId="9" xfId="11" applyFont="1" applyBorder="1" applyAlignment="1">
      <alignment vertical="center"/>
    </xf>
    <xf numFmtId="0" fontId="21" fillId="0" borderId="9" xfId="11" applyFont="1" applyBorder="1" applyAlignment="1">
      <alignment horizontal="center" vertical="center"/>
    </xf>
    <xf numFmtId="0" fontId="21" fillId="0" borderId="2" xfId="11" applyFont="1" applyBorder="1" applyAlignment="1">
      <alignment horizontal="left" vertical="center" indent="1"/>
    </xf>
    <xf numFmtId="0" fontId="21" fillId="0" borderId="0" xfId="0" applyFont="1" applyAlignment="1">
      <alignment horizontal="left" indent="1"/>
    </xf>
    <xf numFmtId="0" fontId="21" fillId="0" borderId="11" xfId="2" applyFont="1" applyBorder="1" applyAlignment="1">
      <alignment horizontal="center" vertical="center"/>
    </xf>
    <xf numFmtId="0" fontId="21" fillId="0" borderId="18" xfId="2" applyFont="1" applyBorder="1" applyAlignment="1">
      <alignment horizontal="left" vertical="center" indent="1"/>
    </xf>
    <xf numFmtId="0" fontId="21" fillId="0" borderId="20" xfId="2" applyFont="1" applyBorder="1" applyAlignment="1">
      <alignment horizontal="left" vertical="center" indent="1"/>
    </xf>
    <xf numFmtId="0" fontId="34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right" vertical="center"/>
    </xf>
    <xf numFmtId="0" fontId="34" fillId="2" borderId="11" xfId="0" applyFont="1" applyFill="1" applyBorder="1" applyAlignment="1">
      <alignment horizontal="center" vertical="center" wrapText="1"/>
    </xf>
    <xf numFmtId="0" fontId="21" fillId="0" borderId="30" xfId="2" applyFont="1" applyBorder="1" applyAlignment="1">
      <alignment horizontal="left" vertical="center" indent="1"/>
    </xf>
    <xf numFmtId="0" fontId="21" fillId="0" borderId="11" xfId="2" applyFont="1" applyBorder="1" applyAlignment="1">
      <alignment horizontal="center" vertical="center" wrapText="1"/>
    </xf>
    <xf numFmtId="38" fontId="38" fillId="0" borderId="11" xfId="16" applyFont="1" applyBorder="1">
      <alignment vertical="center"/>
    </xf>
    <xf numFmtId="3" fontId="38" fillId="0" borderId="11" xfId="16" applyNumberFormat="1" applyFont="1" applyBorder="1">
      <alignment vertical="center"/>
    </xf>
    <xf numFmtId="38" fontId="38" fillId="0" borderId="2" xfId="16" applyFont="1" applyBorder="1">
      <alignment vertical="center"/>
    </xf>
    <xf numFmtId="3" fontId="38" fillId="0" borderId="0" xfId="16" applyNumberFormat="1" applyFont="1" applyBorder="1">
      <alignment vertical="center"/>
    </xf>
    <xf numFmtId="38" fontId="38" fillId="0" borderId="11" xfId="16" applyFont="1" applyFill="1" applyBorder="1">
      <alignment vertical="center"/>
    </xf>
    <xf numFmtId="3" fontId="38" fillId="0" borderId="11" xfId="16" applyNumberFormat="1" applyFont="1" applyFill="1" applyBorder="1">
      <alignment vertical="center"/>
    </xf>
    <xf numFmtId="38" fontId="38" fillId="0" borderId="2" xfId="16" applyFont="1" applyFill="1" applyBorder="1">
      <alignment vertical="center"/>
    </xf>
    <xf numFmtId="0" fontId="38" fillId="0" borderId="11" xfId="16" applyNumberFormat="1" applyFont="1" applyBorder="1">
      <alignment vertical="center"/>
    </xf>
    <xf numFmtId="38" fontId="38" fillId="0" borderId="40" xfId="16" applyFont="1" applyBorder="1">
      <alignment vertical="center"/>
    </xf>
    <xf numFmtId="38" fontId="38" fillId="0" borderId="42" xfId="16" applyFont="1" applyBorder="1">
      <alignment vertical="center"/>
    </xf>
    <xf numFmtId="38" fontId="38" fillId="0" borderId="43" xfId="16" applyFont="1" applyBorder="1">
      <alignment vertical="center"/>
    </xf>
    <xf numFmtId="38" fontId="38" fillId="0" borderId="40" xfId="16" applyFont="1" applyFill="1" applyBorder="1">
      <alignment vertical="center"/>
    </xf>
    <xf numFmtId="38" fontId="38" fillId="0" borderId="46" xfId="16" applyFont="1" applyBorder="1">
      <alignment vertical="center"/>
    </xf>
    <xf numFmtId="38" fontId="38" fillId="0" borderId="47" xfId="16" applyFont="1" applyBorder="1">
      <alignment vertical="center"/>
    </xf>
    <xf numFmtId="0" fontId="21" fillId="0" borderId="2" xfId="0" applyFont="1" applyBorder="1" applyAlignment="1">
      <alignment horizontal="left" indent="1"/>
    </xf>
    <xf numFmtId="38" fontId="38" fillId="0" borderId="0" xfId="1" applyFont="1">
      <alignment vertical="center"/>
    </xf>
    <xf numFmtId="0" fontId="38" fillId="0" borderId="0" xfId="15" applyFont="1">
      <alignment vertical="center"/>
    </xf>
    <xf numFmtId="38" fontId="38" fillId="0" borderId="0" xfId="15" applyNumberFormat="1" applyFont="1">
      <alignment vertical="center"/>
    </xf>
    <xf numFmtId="0" fontId="38" fillId="0" borderId="35" xfId="15" applyFont="1" applyBorder="1">
      <alignment vertical="center"/>
    </xf>
    <xf numFmtId="0" fontId="38" fillId="0" borderId="36" xfId="15" applyFont="1" applyBorder="1">
      <alignment vertical="center"/>
    </xf>
    <xf numFmtId="0" fontId="38" fillId="0" borderId="36" xfId="15" applyFont="1" applyBorder="1" applyAlignment="1">
      <alignment horizontal="center" vertical="center"/>
    </xf>
    <xf numFmtId="0" fontId="38" fillId="0" borderId="37" xfId="15" applyFont="1" applyBorder="1" applyAlignment="1">
      <alignment horizontal="center" vertical="center"/>
    </xf>
    <xf numFmtId="0" fontId="38" fillId="0" borderId="38" xfId="15" applyFont="1" applyBorder="1" applyAlignment="1">
      <alignment horizontal="center" vertical="center"/>
    </xf>
    <xf numFmtId="0" fontId="39" fillId="0" borderId="39" xfId="15" applyFont="1" applyBorder="1">
      <alignment vertical="center"/>
    </xf>
    <xf numFmtId="0" fontId="40" fillId="0" borderId="2" xfId="11" applyFont="1" applyBorder="1" applyAlignment="1">
      <alignment vertical="center"/>
    </xf>
    <xf numFmtId="38" fontId="38" fillId="0" borderId="11" xfId="1" applyFont="1" applyBorder="1">
      <alignment vertical="center"/>
    </xf>
    <xf numFmtId="38" fontId="38" fillId="0" borderId="0" xfId="1" applyFont="1" applyFill="1">
      <alignment vertical="center"/>
    </xf>
    <xf numFmtId="0" fontId="39" fillId="0" borderId="11" xfId="15" applyFont="1" applyBorder="1">
      <alignment vertical="center"/>
    </xf>
    <xf numFmtId="0" fontId="41" fillId="0" borderId="0" xfId="0" applyFont="1">
      <alignment vertical="center"/>
    </xf>
    <xf numFmtId="0" fontId="39" fillId="0" borderId="41" xfId="15" applyFont="1" applyBorder="1">
      <alignment vertical="center"/>
    </xf>
    <xf numFmtId="0" fontId="39" fillId="0" borderId="42" xfId="15" applyFont="1" applyBorder="1">
      <alignment vertical="center"/>
    </xf>
    <xf numFmtId="0" fontId="38" fillId="0" borderId="44" xfId="15" applyFont="1" applyBorder="1">
      <alignment vertical="center"/>
    </xf>
    <xf numFmtId="0" fontId="38" fillId="0" borderId="45" xfId="15" applyFont="1" applyBorder="1">
      <alignment vertical="center"/>
    </xf>
    <xf numFmtId="3" fontId="43" fillId="0" borderId="0" xfId="0" applyNumberFormat="1" applyFont="1" applyAlignment="1"/>
    <xf numFmtId="3" fontId="44" fillId="0" borderId="0" xfId="0" applyNumberFormat="1" applyFont="1" applyAlignment="1"/>
    <xf numFmtId="3" fontId="44" fillId="0" borderId="0" xfId="0" applyNumberFormat="1" applyFont="1" applyAlignment="1">
      <alignment horizontal="right"/>
    </xf>
    <xf numFmtId="3" fontId="45" fillId="4" borderId="11" xfId="0" applyNumberFormat="1" applyFont="1" applyFill="1" applyBorder="1" applyAlignment="1">
      <alignment horizontal="center" vertical="center"/>
    </xf>
    <xf numFmtId="3" fontId="45" fillId="4" borderId="11" xfId="0" applyNumberFormat="1" applyFont="1" applyFill="1" applyBorder="1" applyAlignment="1">
      <alignment horizontal="center" vertical="center" wrapText="1"/>
    </xf>
    <xf numFmtId="3" fontId="43" fillId="0" borderId="11" xfId="0" applyNumberFormat="1" applyFont="1" applyBorder="1" applyAlignment="1">
      <alignment horizontal="left" vertical="center"/>
    </xf>
    <xf numFmtId="3" fontId="43" fillId="0" borderId="11" xfId="0" applyNumberFormat="1" applyFont="1" applyBorder="1" applyAlignment="1">
      <alignment horizontal="right" vertical="center"/>
    </xf>
    <xf numFmtId="0" fontId="23" fillId="0" borderId="11" xfId="0" applyFont="1" applyBorder="1" applyAlignment="1">
      <alignment horizontal="left" vertical="center" shrinkToFit="1"/>
    </xf>
    <xf numFmtId="176" fontId="23" fillId="0" borderId="5" xfId="2" applyNumberFormat="1" applyFont="1" applyBorder="1">
      <alignment vertical="center"/>
    </xf>
    <xf numFmtId="176" fontId="23" fillId="0" borderId="2" xfId="2" applyNumberFormat="1" applyFont="1" applyBorder="1" applyAlignment="1">
      <alignment vertical="center" shrinkToFit="1"/>
    </xf>
    <xf numFmtId="181" fontId="23" fillId="0" borderId="11" xfId="1" applyNumberFormat="1" applyFont="1" applyBorder="1" applyAlignment="1">
      <alignment horizontal="right" vertical="center" wrapText="1"/>
    </xf>
    <xf numFmtId="181" fontId="30" fillId="0" borderId="11" xfId="0" applyNumberFormat="1" applyFont="1" applyBorder="1">
      <alignment vertical="center"/>
    </xf>
    <xf numFmtId="181" fontId="23" fillId="0" borderId="2" xfId="4" applyNumberFormat="1" applyFont="1" applyFill="1" applyBorder="1" applyAlignment="1">
      <alignment horizontal="right" vertical="center" wrapText="1"/>
    </xf>
    <xf numFmtId="181" fontId="23" fillId="3" borderId="11" xfId="2" applyNumberFormat="1" applyFont="1" applyFill="1" applyBorder="1" applyAlignment="1">
      <alignment horizontal="right" vertical="center"/>
    </xf>
    <xf numFmtId="181" fontId="23" fillId="0" borderId="11" xfId="0" applyNumberFormat="1" applyFont="1" applyBorder="1" applyAlignment="1">
      <alignment horizontal="right" vertical="center" wrapText="1"/>
    </xf>
    <xf numFmtId="181" fontId="23" fillId="0" borderId="11" xfId="0" applyNumberFormat="1" applyFont="1" applyBorder="1">
      <alignment vertical="center"/>
    </xf>
    <xf numFmtId="181" fontId="23" fillId="0" borderId="11" xfId="0" applyNumberFormat="1" applyFont="1" applyBorder="1" applyAlignment="1">
      <alignment horizontal="right" vertical="center"/>
    </xf>
    <xf numFmtId="181" fontId="23" fillId="0" borderId="11" xfId="1" applyNumberFormat="1" applyFont="1" applyFill="1" applyBorder="1" applyAlignment="1">
      <alignment vertical="center" wrapText="1"/>
    </xf>
    <xf numFmtId="181" fontId="23" fillId="0" borderId="11" xfId="1" applyNumberFormat="1" applyFont="1" applyFill="1" applyBorder="1" applyAlignment="1">
      <alignment horizontal="right" vertical="center" wrapText="1"/>
    </xf>
    <xf numFmtId="181" fontId="23" fillId="0" borderId="31" xfId="0" applyNumberFormat="1" applyFont="1" applyBorder="1">
      <alignment vertical="center"/>
    </xf>
    <xf numFmtId="181" fontId="23" fillId="0" borderId="11" xfId="0" applyNumberFormat="1" applyFont="1" applyBorder="1" applyAlignment="1">
      <alignment vertical="center" wrapText="1"/>
    </xf>
    <xf numFmtId="181" fontId="23" fillId="0" borderId="11" xfId="2" applyNumberFormat="1" applyFont="1" applyBorder="1">
      <alignment vertical="center"/>
    </xf>
    <xf numFmtId="181" fontId="23" fillId="0" borderId="5" xfId="2" applyNumberFormat="1" applyFont="1" applyBorder="1" applyAlignment="1">
      <alignment horizontal="right" vertical="center" shrinkToFit="1"/>
    </xf>
    <xf numFmtId="181" fontId="23" fillId="3" borderId="5" xfId="2" applyNumberFormat="1" applyFont="1" applyFill="1" applyBorder="1" applyAlignment="1">
      <alignment vertical="center" shrinkToFit="1"/>
    </xf>
    <xf numFmtId="181" fontId="23" fillId="0" borderId="11" xfId="1" applyNumberFormat="1" applyFont="1" applyBorder="1" applyAlignment="1">
      <alignment vertical="center" wrapText="1"/>
    </xf>
    <xf numFmtId="181" fontId="23" fillId="0" borderId="31" xfId="0" applyNumberFormat="1" applyFont="1" applyBorder="1" applyAlignment="1">
      <alignment horizontal="right" vertical="center"/>
    </xf>
    <xf numFmtId="0" fontId="22" fillId="0" borderId="11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left" vertical="center"/>
    </xf>
    <xf numFmtId="181" fontId="22" fillId="0" borderId="13" xfId="1" applyNumberFormat="1" applyFont="1" applyBorder="1">
      <alignment vertical="center"/>
    </xf>
    <xf numFmtId="181" fontId="22" fillId="0" borderId="13" xfId="0" applyNumberFormat="1" applyFont="1" applyBorder="1">
      <alignment vertical="center"/>
    </xf>
    <xf numFmtId="181" fontId="22" fillId="0" borderId="2" xfId="2" applyNumberFormat="1" applyFont="1" applyBorder="1">
      <alignment vertical="center"/>
    </xf>
    <xf numFmtId="0" fontId="22" fillId="0" borderId="11" xfId="0" applyFont="1" applyBorder="1" applyAlignment="1">
      <alignment horizontal="left" vertical="center" shrinkToFit="1"/>
    </xf>
    <xf numFmtId="181" fontId="22" fillId="0" borderId="11" xfId="0" applyNumberFormat="1" applyFont="1" applyBorder="1">
      <alignment vertical="center"/>
    </xf>
    <xf numFmtId="181" fontId="22" fillId="0" borderId="11" xfId="2" applyNumberFormat="1" applyFont="1" applyBorder="1">
      <alignment vertical="center"/>
    </xf>
    <xf numFmtId="181" fontId="23" fillId="0" borderId="6" xfId="1" applyNumberFormat="1" applyFont="1" applyBorder="1" applyAlignment="1">
      <alignment horizontal="right" vertical="center" wrapText="1"/>
    </xf>
    <xf numFmtId="181" fontId="23" fillId="0" borderId="11" xfId="1" applyNumberFormat="1" applyFont="1" applyBorder="1">
      <alignment vertical="center"/>
    </xf>
    <xf numFmtId="176" fontId="22" fillId="0" borderId="19" xfId="2" applyNumberFormat="1" applyFont="1" applyBorder="1" applyAlignment="1">
      <alignment horizontal="left" vertical="center" shrinkToFit="1"/>
    </xf>
    <xf numFmtId="177" fontId="28" fillId="0" borderId="19" xfId="0" applyNumberFormat="1" applyFont="1" applyBorder="1" applyAlignment="1">
      <alignment horizontal="right"/>
    </xf>
    <xf numFmtId="177" fontId="22" fillId="0" borderId="0" xfId="0" applyNumberFormat="1" applyFont="1">
      <alignment vertical="center"/>
    </xf>
    <xf numFmtId="177" fontId="22" fillId="0" borderId="19" xfId="2" applyNumberFormat="1" applyFont="1" applyBorder="1" applyAlignment="1">
      <alignment horizontal="left" vertical="center" shrinkToFit="1"/>
    </xf>
    <xf numFmtId="177" fontId="22" fillId="0" borderId="19" xfId="1" applyNumberFormat="1" applyFont="1" applyBorder="1" applyAlignment="1"/>
    <xf numFmtId="176" fontId="22" fillId="0" borderId="30" xfId="2" applyNumberFormat="1" applyFont="1" applyBorder="1" applyAlignment="1">
      <alignment horizontal="left" vertical="center" shrinkToFit="1"/>
    </xf>
    <xf numFmtId="177" fontId="28" fillId="0" borderId="30" xfId="0" applyNumberFormat="1" applyFont="1" applyBorder="1" applyAlignment="1">
      <alignment horizontal="right"/>
    </xf>
    <xf numFmtId="177" fontId="22" fillId="0" borderId="30" xfId="2" applyNumberFormat="1" applyFont="1" applyBorder="1" applyAlignment="1">
      <alignment horizontal="left" vertical="center" shrinkToFit="1"/>
    </xf>
    <xf numFmtId="177" fontId="22" fillId="0" borderId="30" xfId="1" applyNumberFormat="1" applyFont="1" applyBorder="1" applyAlignment="1"/>
    <xf numFmtId="177" fontId="28" fillId="0" borderId="30" xfId="0" applyNumberFormat="1" applyFont="1" applyBorder="1" applyAlignment="1">
      <alignment horizontal="right" vertical="center"/>
    </xf>
    <xf numFmtId="176" fontId="22" fillId="0" borderId="32" xfId="2" applyNumberFormat="1" applyFont="1" applyBorder="1" applyAlignment="1">
      <alignment horizontal="left" vertical="center" shrinkToFit="1"/>
    </xf>
    <xf numFmtId="177" fontId="28" fillId="0" borderId="32" xfId="0" applyNumberFormat="1" applyFont="1" applyBorder="1" applyAlignment="1">
      <alignment horizontal="right" vertical="center"/>
    </xf>
    <xf numFmtId="177" fontId="22" fillId="0" borderId="32" xfId="2" applyNumberFormat="1" applyFont="1" applyBorder="1" applyAlignment="1">
      <alignment horizontal="left" vertical="center" shrinkToFit="1"/>
    </xf>
    <xf numFmtId="176" fontId="22" fillId="0" borderId="11" xfId="2" applyNumberFormat="1" applyFont="1" applyBorder="1" applyAlignment="1">
      <alignment horizontal="center" vertical="center" shrinkToFit="1"/>
    </xf>
    <xf numFmtId="177" fontId="28" fillId="0" borderId="11" xfId="0" applyNumberFormat="1" applyFont="1" applyBorder="1" applyAlignment="1">
      <alignment horizontal="right" vertical="center"/>
    </xf>
    <xf numFmtId="177" fontId="22" fillId="0" borderId="11" xfId="2" applyNumberFormat="1" applyFont="1" applyBorder="1" applyAlignment="1">
      <alignment horizontal="center" vertical="center" shrinkToFit="1"/>
    </xf>
    <xf numFmtId="177" fontId="22" fillId="0" borderId="11" xfId="1" applyNumberFormat="1" applyFont="1" applyBorder="1" applyAlignment="1">
      <alignment vertical="center"/>
    </xf>
    <xf numFmtId="177" fontId="22" fillId="0" borderId="30" xfId="1" applyNumberFormat="1" applyFont="1" applyBorder="1" applyAlignment="1">
      <alignment vertical="center"/>
    </xf>
    <xf numFmtId="177" fontId="28" fillId="0" borderId="18" xfId="0" applyNumberFormat="1" applyFont="1" applyBorder="1" applyAlignment="1">
      <alignment horizontal="right" vertical="center"/>
    </xf>
    <xf numFmtId="177" fontId="22" fillId="0" borderId="18" xfId="1" applyNumberFormat="1" applyFont="1" applyBorder="1" applyAlignment="1">
      <alignment vertical="center"/>
    </xf>
    <xf numFmtId="177" fontId="22" fillId="0" borderId="3" xfId="0" applyNumberFormat="1" applyFont="1" applyBorder="1">
      <alignment vertical="center"/>
    </xf>
    <xf numFmtId="177" fontId="22" fillId="0" borderId="6" xfId="2" applyNumberFormat="1" applyFont="1" applyBorder="1" applyAlignment="1">
      <alignment horizontal="left" vertical="center" shrinkToFit="1"/>
    </xf>
    <xf numFmtId="176" fontId="22" fillId="0" borderId="33" xfId="2" applyNumberFormat="1" applyFont="1" applyBorder="1" applyAlignment="1">
      <alignment horizontal="center" vertical="center" shrinkToFit="1"/>
    </xf>
    <xf numFmtId="177" fontId="22" fillId="0" borderId="34" xfId="0" applyNumberFormat="1" applyFont="1" applyBorder="1">
      <alignment vertical="center"/>
    </xf>
    <xf numFmtId="177" fontId="22" fillId="0" borderId="33" xfId="2" applyNumberFormat="1" applyFont="1" applyBorder="1" applyAlignment="1">
      <alignment horizontal="center" vertical="center" shrinkToFit="1"/>
    </xf>
    <xf numFmtId="177" fontId="22" fillId="0" borderId="11" xfId="0" applyNumberFormat="1" applyFont="1" applyBorder="1" applyAlignment="1">
      <alignment horizontal="center" vertical="center"/>
    </xf>
    <xf numFmtId="3" fontId="28" fillId="0" borderId="30" xfId="0" applyNumberFormat="1" applyFont="1" applyBorder="1" applyAlignment="1">
      <alignment horizontal="right" vertical="center"/>
    </xf>
    <xf numFmtId="3" fontId="28" fillId="0" borderId="6" xfId="0" applyNumberFormat="1" applyFont="1" applyBorder="1" applyAlignment="1">
      <alignment horizontal="right" vertical="center"/>
    </xf>
    <xf numFmtId="3" fontId="28" fillId="0" borderId="33" xfId="0" applyNumberFormat="1" applyFont="1" applyBorder="1" applyAlignment="1">
      <alignment horizontal="right" vertical="center"/>
    </xf>
    <xf numFmtId="3" fontId="22" fillId="0" borderId="11" xfId="1" applyNumberFormat="1" applyFont="1" applyBorder="1">
      <alignment vertical="center"/>
    </xf>
    <xf numFmtId="3" fontId="28" fillId="0" borderId="18" xfId="0" applyNumberFormat="1" applyFont="1" applyBorder="1" applyAlignment="1">
      <alignment horizontal="right" vertical="center"/>
    </xf>
    <xf numFmtId="3" fontId="22" fillId="0" borderId="18" xfId="1" applyNumberFormat="1" applyFont="1" applyBorder="1" applyAlignment="1">
      <alignment vertical="center"/>
    </xf>
    <xf numFmtId="3" fontId="28" fillId="0" borderId="32" xfId="0" applyNumberFormat="1" applyFont="1" applyBorder="1" applyAlignment="1">
      <alignment horizontal="right" vertical="center"/>
    </xf>
    <xf numFmtId="3" fontId="22" fillId="0" borderId="33" xfId="1" applyNumberFormat="1" applyFont="1" applyBorder="1" applyAlignment="1">
      <alignment vertical="center"/>
    </xf>
    <xf numFmtId="38" fontId="21" fillId="0" borderId="0" xfId="1" applyFont="1">
      <alignment vertical="center"/>
    </xf>
    <xf numFmtId="3" fontId="48" fillId="0" borderId="11" xfId="17" applyNumberFormat="1" applyFont="1" applyBorder="1" applyAlignment="1">
      <alignment horizontal="right" vertical="center"/>
    </xf>
    <xf numFmtId="3" fontId="48" fillId="0" borderId="16" xfId="17" applyNumberFormat="1" applyFont="1" applyBorder="1" applyAlignment="1">
      <alignment horizontal="right" vertical="center"/>
    </xf>
    <xf numFmtId="177" fontId="50" fillId="0" borderId="0" xfId="17" applyNumberFormat="1" applyFont="1"/>
    <xf numFmtId="177" fontId="51" fillId="0" borderId="0" xfId="17" applyNumberFormat="1" applyFont="1"/>
    <xf numFmtId="3" fontId="52" fillId="0" borderId="0" xfId="17" applyNumberFormat="1" applyFont="1"/>
    <xf numFmtId="3" fontId="52" fillId="0" borderId="0" xfId="17" applyNumberFormat="1" applyFont="1" applyAlignment="1">
      <alignment horizontal="right"/>
    </xf>
    <xf numFmtId="3" fontId="51" fillId="0" borderId="11" xfId="17" applyNumberFormat="1" applyFont="1" applyBorder="1" applyAlignment="1">
      <alignment horizontal="left" vertical="center"/>
    </xf>
    <xf numFmtId="3" fontId="51" fillId="0" borderId="0" xfId="17" applyNumberFormat="1" applyFont="1"/>
    <xf numFmtId="3" fontId="51" fillId="0" borderId="11" xfId="19" applyNumberFormat="1" applyFont="1" applyFill="1" applyBorder="1" applyAlignment="1">
      <alignment horizontal="left" vertical="center" indent="1"/>
    </xf>
    <xf numFmtId="3" fontId="53" fillId="0" borderId="11" xfId="19" applyNumberFormat="1" applyFont="1" applyFill="1" applyBorder="1" applyAlignment="1">
      <alignment horizontal="left" vertical="center" indent="1"/>
    </xf>
    <xf numFmtId="177" fontId="51" fillId="0" borderId="11" xfId="17" applyNumberFormat="1" applyFont="1" applyBorder="1" applyAlignment="1">
      <alignment horizontal="center" vertical="center"/>
    </xf>
    <xf numFmtId="3" fontId="43" fillId="0" borderId="16" xfId="0" applyNumberFormat="1" applyFont="1" applyBorder="1" applyAlignment="1">
      <alignment horizontal="right" vertical="center"/>
    </xf>
    <xf numFmtId="3" fontId="21" fillId="0" borderId="11" xfId="1" applyNumberFormat="1" applyFont="1" applyBorder="1">
      <alignment vertical="center"/>
    </xf>
    <xf numFmtId="3" fontId="21" fillId="0" borderId="11" xfId="0" applyNumberFormat="1" applyFont="1" applyBorder="1">
      <alignment vertical="center"/>
    </xf>
    <xf numFmtId="3" fontId="21" fillId="0" borderId="11" xfId="6" applyNumberFormat="1" applyFont="1" applyBorder="1">
      <alignment vertical="center"/>
    </xf>
    <xf numFmtId="3" fontId="21" fillId="0" borderId="6" xfId="6" applyNumberFormat="1" applyFont="1" applyBorder="1">
      <alignment vertical="center"/>
    </xf>
    <xf numFmtId="3" fontId="21" fillId="0" borderId="6" xfId="1" applyNumberFormat="1" applyFont="1" applyBorder="1">
      <alignment vertical="center"/>
    </xf>
    <xf numFmtId="3" fontId="34" fillId="0" borderId="11" xfId="0" applyNumberFormat="1" applyFont="1" applyBorder="1" applyAlignment="1">
      <alignment horizontal="center" vertical="center" wrapText="1"/>
    </xf>
    <xf numFmtId="3" fontId="34" fillId="0" borderId="2" xfId="0" applyNumberFormat="1" applyFont="1" applyBorder="1" applyAlignment="1">
      <alignment horizontal="right" vertical="center"/>
    </xf>
    <xf numFmtId="3" fontId="21" fillId="0" borderId="2" xfId="0" applyNumberFormat="1" applyFont="1" applyBorder="1" applyAlignment="1">
      <alignment horizontal="right" vertical="center"/>
    </xf>
    <xf numFmtId="3" fontId="0" fillId="0" borderId="11" xfId="0" applyNumberFormat="1" applyBorder="1">
      <alignment vertical="center"/>
    </xf>
    <xf numFmtId="3" fontId="21" fillId="0" borderId="11" xfId="11" applyNumberFormat="1" applyFont="1" applyBorder="1" applyAlignment="1">
      <alignment vertical="center"/>
    </xf>
    <xf numFmtId="3" fontId="34" fillId="0" borderId="11" xfId="1" applyNumberFormat="1" applyFont="1" applyFill="1" applyBorder="1" applyAlignment="1">
      <alignment horizontal="right" vertical="center"/>
    </xf>
    <xf numFmtId="3" fontId="21" fillId="0" borderId="11" xfId="1" applyNumberFormat="1" applyFont="1" applyFill="1" applyBorder="1" applyAlignment="1">
      <alignment horizontal="right" vertical="center"/>
    </xf>
    <xf numFmtId="3" fontId="21" fillId="0" borderId="11" xfId="9" applyNumberFormat="1" applyFont="1" applyBorder="1">
      <alignment vertical="center"/>
    </xf>
    <xf numFmtId="3" fontId="21" fillId="0" borderId="30" xfId="1" applyNumberFormat="1" applyFont="1" applyBorder="1" applyAlignment="1">
      <alignment horizontal="right" vertical="center"/>
    </xf>
    <xf numFmtId="3" fontId="21" fillId="0" borderId="18" xfId="1" applyNumberFormat="1" applyFont="1" applyBorder="1" applyAlignment="1">
      <alignment horizontal="right" vertical="center"/>
    </xf>
    <xf numFmtId="3" fontId="21" fillId="0" borderId="20" xfId="1" applyNumberFormat="1" applyFont="1" applyBorder="1" applyAlignment="1">
      <alignment horizontal="right" vertical="center"/>
    </xf>
    <xf numFmtId="177" fontId="51" fillId="0" borderId="14" xfId="17" applyNumberFormat="1" applyFont="1" applyBorder="1" applyAlignment="1">
      <alignment horizontal="center" vertical="center"/>
    </xf>
    <xf numFmtId="177" fontId="51" fillId="0" borderId="1" xfId="17" applyNumberFormat="1" applyFont="1" applyBorder="1" applyAlignment="1">
      <alignment horizontal="center" vertical="center"/>
    </xf>
    <xf numFmtId="177" fontId="51" fillId="0" borderId="9" xfId="17" applyNumberFormat="1" applyFont="1" applyBorder="1" applyAlignment="1">
      <alignment horizontal="center" vertical="center"/>
    </xf>
    <xf numFmtId="177" fontId="51" fillId="0" borderId="16" xfId="17" applyNumberFormat="1" applyFont="1" applyBorder="1" applyAlignment="1">
      <alignment horizontal="center" vertical="center"/>
    </xf>
    <xf numFmtId="3" fontId="21" fillId="0" borderId="11" xfId="1" applyNumberFormat="1" applyFont="1" applyFill="1" applyBorder="1">
      <alignment vertical="center"/>
    </xf>
    <xf numFmtId="3" fontId="34" fillId="0" borderId="11" xfId="1" applyNumberFormat="1" applyFont="1" applyFill="1" applyBorder="1">
      <alignment vertical="center"/>
    </xf>
    <xf numFmtId="38" fontId="34" fillId="2" borderId="0" xfId="1" applyFont="1" applyFill="1">
      <alignment vertical="center"/>
    </xf>
    <xf numFmtId="182" fontId="51" fillId="0" borderId="11" xfId="17" applyNumberFormat="1" applyFont="1" applyBorder="1" applyAlignment="1">
      <alignment horizontal="right" vertical="center"/>
    </xf>
    <xf numFmtId="182" fontId="51" fillId="0" borderId="16" xfId="17" applyNumberFormat="1" applyFont="1" applyBorder="1" applyAlignment="1">
      <alignment horizontal="right" vertical="center"/>
    </xf>
    <xf numFmtId="182" fontId="51" fillId="0" borderId="11" xfId="19" applyNumberFormat="1" applyFont="1" applyFill="1" applyBorder="1" applyAlignment="1">
      <alignment vertical="center"/>
    </xf>
    <xf numFmtId="182" fontId="51" fillId="0" borderId="16" xfId="19" applyNumberFormat="1" applyFont="1" applyFill="1" applyBorder="1">
      <alignment vertical="center"/>
    </xf>
    <xf numFmtId="182" fontId="51" fillId="0" borderId="9" xfId="19" applyNumberFormat="1" applyFont="1" applyFill="1" applyBorder="1">
      <alignment vertical="center"/>
    </xf>
    <xf numFmtId="182" fontId="53" fillId="0" borderId="11" xfId="19" applyNumberFormat="1" applyFont="1" applyFill="1" applyBorder="1" applyAlignment="1">
      <alignment vertical="center"/>
    </xf>
    <xf numFmtId="182" fontId="53" fillId="0" borderId="16" xfId="19" applyNumberFormat="1" applyFont="1" applyFill="1" applyBorder="1">
      <alignment vertical="center"/>
    </xf>
    <xf numFmtId="182" fontId="53" fillId="0" borderId="9" xfId="19" applyNumberFormat="1" applyFont="1" applyFill="1" applyBorder="1">
      <alignment vertical="center"/>
    </xf>
    <xf numFmtId="3" fontId="42" fillId="0" borderId="0" xfId="0" applyNumberFormat="1" applyFont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177" fontId="51" fillId="0" borderId="11" xfId="17" applyNumberFormat="1" applyFont="1" applyBorder="1" applyAlignment="1">
      <alignment horizontal="center" vertical="center" wrapText="1"/>
    </xf>
    <xf numFmtId="177" fontId="51" fillId="0" borderId="11" xfId="17" applyNumberFormat="1" applyFont="1" applyBorder="1" applyAlignment="1">
      <alignment horizontal="center" vertical="center"/>
    </xf>
    <xf numFmtId="177" fontId="51" fillId="0" borderId="2" xfId="17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right" vertical="center"/>
    </xf>
    <xf numFmtId="0" fontId="21" fillId="0" borderId="29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 wrapText="1"/>
    </xf>
    <xf numFmtId="0" fontId="23" fillId="2" borderId="22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/>
    </xf>
    <xf numFmtId="0" fontId="21" fillId="2" borderId="48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left" vertical="center" wrapText="1"/>
    </xf>
    <xf numFmtId="0" fontId="34" fillId="2" borderId="5" xfId="0" applyFont="1" applyFill="1" applyBorder="1" applyAlignment="1">
      <alignment horizontal="left" vertical="center" wrapText="1"/>
    </xf>
    <xf numFmtId="0" fontId="34" fillId="2" borderId="12" xfId="0" applyFont="1" applyFill="1" applyBorder="1" applyAlignment="1">
      <alignment horizontal="left" vertical="center"/>
    </xf>
    <xf numFmtId="0" fontId="34" fillId="2" borderId="20" xfId="0" applyFont="1" applyFill="1" applyBorder="1" applyAlignment="1">
      <alignment horizontal="left" vertical="center"/>
    </xf>
    <xf numFmtId="0" fontId="34" fillId="2" borderId="6" xfId="0" applyFont="1" applyFill="1" applyBorder="1" applyAlignment="1">
      <alignment horizontal="left" vertical="center"/>
    </xf>
    <xf numFmtId="0" fontId="21" fillId="0" borderId="12" xfId="11" applyFont="1" applyBorder="1" applyAlignment="1">
      <alignment horizontal="center" vertical="center"/>
    </xf>
    <xf numFmtId="0" fontId="21" fillId="0" borderId="20" xfId="11" applyFont="1" applyBorder="1" applyAlignment="1">
      <alignment horizontal="center" vertical="center"/>
    </xf>
    <xf numFmtId="0" fontId="21" fillId="0" borderId="6" xfId="11" applyFont="1" applyBorder="1" applyAlignment="1">
      <alignment horizontal="center" vertical="center"/>
    </xf>
    <xf numFmtId="0" fontId="21" fillId="0" borderId="2" xfId="11" applyFont="1" applyBorder="1" applyAlignment="1">
      <alignment horizontal="center" vertical="center"/>
    </xf>
    <xf numFmtId="0" fontId="21" fillId="0" borderId="9" xfId="11" applyFont="1" applyBorder="1" applyAlignment="1">
      <alignment horizontal="center" vertical="center"/>
    </xf>
    <xf numFmtId="0" fontId="21" fillId="0" borderId="12" xfId="11" applyFont="1" applyBorder="1" applyAlignment="1">
      <alignment horizontal="center" vertical="center" wrapText="1"/>
    </xf>
    <xf numFmtId="0" fontId="21" fillId="0" borderId="20" xfId="11" applyFont="1" applyBorder="1" applyAlignment="1">
      <alignment horizontal="center" vertical="center" wrapText="1"/>
    </xf>
    <xf numFmtId="0" fontId="21" fillId="2" borderId="12" xfId="11" applyFont="1" applyFill="1" applyBorder="1" applyAlignment="1">
      <alignment horizontal="center" vertical="center" wrapText="1"/>
    </xf>
    <xf numFmtId="0" fontId="21" fillId="2" borderId="20" xfId="11" applyFont="1" applyFill="1" applyBorder="1" applyAlignment="1">
      <alignment horizontal="center" vertical="center" wrapText="1"/>
    </xf>
    <xf numFmtId="0" fontId="21" fillId="2" borderId="6" xfId="11" applyFont="1" applyFill="1" applyBorder="1" applyAlignment="1">
      <alignment horizontal="center" vertical="center" wrapText="1"/>
    </xf>
    <xf numFmtId="0" fontId="21" fillId="0" borderId="1" xfId="11" applyFont="1" applyBorder="1" applyAlignment="1">
      <alignment horizontal="center" vertical="center"/>
    </xf>
    <xf numFmtId="38" fontId="33" fillId="2" borderId="0" xfId="1" applyFont="1" applyFill="1" applyAlignment="1">
      <alignment horizontal="left" vertical="center" wrapText="1"/>
    </xf>
    <xf numFmtId="0" fontId="21" fillId="2" borderId="11" xfId="0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</cellXfs>
  <cellStyles count="20">
    <cellStyle name="桁区切り" xfId="1" builtinId="6"/>
    <cellStyle name="桁区切り 2" xfId="9" xr:uid="{00000000-0005-0000-0000-000001000000}"/>
    <cellStyle name="桁区切り 2 3" xfId="19" xr:uid="{E859D2B3-A071-403A-B843-997E966FC818}"/>
    <cellStyle name="桁区切り 3 2" xfId="14" xr:uid="{00000000-0005-0000-0000-000002000000}"/>
    <cellStyle name="桁区切り 3 2 2" xfId="16" xr:uid="{00000000-0005-0000-0000-000003000000}"/>
    <cellStyle name="桁区切り 4 2" xfId="4" xr:uid="{00000000-0005-0000-0000-000004000000}"/>
    <cellStyle name="標準" xfId="0" builtinId="0"/>
    <cellStyle name="標準 2" xfId="2" xr:uid="{00000000-0005-0000-0000-000006000000}"/>
    <cellStyle name="標準 2 2" xfId="8" xr:uid="{00000000-0005-0000-0000-000007000000}"/>
    <cellStyle name="標準 2 2 2" xfId="18" xr:uid="{00000000-0005-0000-0000-000008000000}"/>
    <cellStyle name="標準 3" xfId="7" xr:uid="{00000000-0005-0000-0000-000009000000}"/>
    <cellStyle name="標準 3 2" xfId="5" xr:uid="{00000000-0005-0000-0000-00000A000000}"/>
    <cellStyle name="標準 3 3" xfId="17" xr:uid="{00000000-0005-0000-0000-00000B000000}"/>
    <cellStyle name="標準 4" xfId="6" xr:uid="{00000000-0005-0000-0000-00000C000000}"/>
    <cellStyle name="標準 5" xfId="10" xr:uid="{00000000-0005-0000-0000-00000D000000}"/>
    <cellStyle name="標準 6" xfId="12" xr:uid="{00000000-0005-0000-0000-00000E000000}"/>
    <cellStyle name="標準 6 2 2" xfId="13" xr:uid="{00000000-0005-0000-0000-00000F000000}"/>
    <cellStyle name="標準 6 2 2 2" xfId="15" xr:uid="{00000000-0005-0000-0000-000010000000}"/>
    <cellStyle name="標準_附属明細表PL・NW・WS　20060423修正版" xfId="11" xr:uid="{00000000-0005-0000-0000-000011000000}"/>
    <cellStyle name="標準１" xfId="3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158309</xdr:colOff>
      <xdr:row>2</xdr:row>
      <xdr:rowOff>123561</xdr:rowOff>
    </xdr:from>
    <xdr:to>
      <xdr:col>3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A4F9D85-528A-4F60-9236-045FC9E558EE}"/>
            </a:ext>
          </a:extLst>
        </xdr:cNvPr>
        <xdr:cNvCxnSpPr/>
      </xdr:nvCxnSpPr>
      <xdr:spPr>
        <a:xfrm>
          <a:off x="24959" y="571236"/>
          <a:ext cx="2127691" cy="2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7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B25F7E7-D237-48A1-89A2-9A89931B29F5}"/>
            </a:ext>
          </a:extLst>
        </xdr:cNvPr>
        <xdr:cNvCxnSpPr/>
      </xdr:nvCxnSpPr>
      <xdr:spPr>
        <a:xfrm>
          <a:off x="28575" y="571500"/>
          <a:ext cx="0" cy="8096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</xdr:row>
      <xdr:rowOff>0</xdr:rowOff>
    </xdr:from>
    <xdr:to>
      <xdr:col>3</xdr:col>
      <xdr:colOff>0</xdr:colOff>
      <xdr:row>7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E880413-9343-4CFA-B5C2-1C3CD93CADA1}"/>
            </a:ext>
          </a:extLst>
        </xdr:cNvPr>
        <xdr:cNvCxnSpPr/>
      </xdr:nvCxnSpPr>
      <xdr:spPr>
        <a:xfrm>
          <a:off x="28575" y="1381125"/>
          <a:ext cx="2124075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3</xdr:row>
      <xdr:rowOff>0</xdr:rowOff>
    </xdr:from>
    <xdr:to>
      <xdr:col>3</xdr:col>
      <xdr:colOff>0</xdr:colOff>
      <xdr:row>7</xdr:row>
      <xdr:rowOff>1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CC49524-8A0E-4F71-9048-AD581F28639A}"/>
            </a:ext>
          </a:extLst>
        </xdr:cNvPr>
        <xdr:cNvCxnSpPr/>
      </xdr:nvCxnSpPr>
      <xdr:spPr>
        <a:xfrm flipV="1">
          <a:off x="2150886" y="571500"/>
          <a:ext cx="1764" cy="809626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7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E262AEA6-FEC8-4293-8DEE-B6F273426FD3}"/>
            </a:ext>
          </a:extLst>
        </xdr:cNvPr>
        <xdr:cNvCxnSpPr/>
      </xdr:nvCxnSpPr>
      <xdr:spPr>
        <a:xfrm>
          <a:off x="1343025" y="571500"/>
          <a:ext cx="0" cy="8096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236361</xdr:rowOff>
    </xdr:from>
    <xdr:to>
      <xdr:col>3</xdr:col>
      <xdr:colOff>0</xdr:colOff>
      <xdr:row>4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47A55CE9-667B-4BE7-BCFE-6D1054DC4963}"/>
            </a:ext>
          </a:extLst>
        </xdr:cNvPr>
        <xdr:cNvCxnSpPr/>
      </xdr:nvCxnSpPr>
      <xdr:spPr>
        <a:xfrm>
          <a:off x="28575" y="807861"/>
          <a:ext cx="2124075" cy="17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6</xdr:row>
      <xdr:rowOff>0</xdr:rowOff>
    </xdr:from>
    <xdr:to>
      <xdr:col>3</xdr:col>
      <xdr:colOff>0</xdr:colOff>
      <xdr:row>6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D998274E-465A-4F85-B248-D83601F13F9A}"/>
            </a:ext>
          </a:extLst>
        </xdr:cNvPr>
        <xdr:cNvCxnSpPr/>
      </xdr:nvCxnSpPr>
      <xdr:spPr>
        <a:xfrm>
          <a:off x="32103" y="1190625"/>
          <a:ext cx="2120547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3</xdr:col>
      <xdr:colOff>0</xdr:colOff>
      <xdr:row>6</xdr:row>
      <xdr:rowOff>3528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223C8361-B1D3-41C7-A02F-4289F09B5372}"/>
            </a:ext>
          </a:extLst>
        </xdr:cNvPr>
        <xdr:cNvCxnSpPr/>
      </xdr:nvCxnSpPr>
      <xdr:spPr>
        <a:xfrm flipV="1">
          <a:off x="28575" y="1190625"/>
          <a:ext cx="2124075" cy="3528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158309</xdr:colOff>
      <xdr:row>2</xdr:row>
      <xdr:rowOff>123561</xdr:rowOff>
    </xdr:from>
    <xdr:to>
      <xdr:col>3</xdr:col>
      <xdr:colOff>0</xdr:colOff>
      <xdr:row>3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780BBBE9-22FE-4099-85C0-D7A59E2106F8}"/>
            </a:ext>
          </a:extLst>
        </xdr:cNvPr>
        <xdr:cNvCxnSpPr/>
      </xdr:nvCxnSpPr>
      <xdr:spPr>
        <a:xfrm>
          <a:off x="24959" y="571236"/>
          <a:ext cx="2127691" cy="2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7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340C4863-8B11-44A3-8A21-037481CA9299}"/>
            </a:ext>
          </a:extLst>
        </xdr:cNvPr>
        <xdr:cNvCxnSpPr/>
      </xdr:nvCxnSpPr>
      <xdr:spPr>
        <a:xfrm>
          <a:off x="28575" y="571500"/>
          <a:ext cx="0" cy="8096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</xdr:row>
      <xdr:rowOff>0</xdr:rowOff>
    </xdr:from>
    <xdr:to>
      <xdr:col>3</xdr:col>
      <xdr:colOff>0</xdr:colOff>
      <xdr:row>7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7F64A5FA-10B1-43B2-998A-E426B80E037F}"/>
            </a:ext>
          </a:extLst>
        </xdr:cNvPr>
        <xdr:cNvCxnSpPr/>
      </xdr:nvCxnSpPr>
      <xdr:spPr>
        <a:xfrm>
          <a:off x="28575" y="1381125"/>
          <a:ext cx="2124075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3</xdr:row>
      <xdr:rowOff>0</xdr:rowOff>
    </xdr:from>
    <xdr:to>
      <xdr:col>3</xdr:col>
      <xdr:colOff>0</xdr:colOff>
      <xdr:row>7</xdr:row>
      <xdr:rowOff>1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6EB77851-C35F-4152-9283-1914F4726777}"/>
            </a:ext>
          </a:extLst>
        </xdr:cNvPr>
        <xdr:cNvCxnSpPr/>
      </xdr:nvCxnSpPr>
      <xdr:spPr>
        <a:xfrm flipV="1">
          <a:off x="2150886" y="571500"/>
          <a:ext cx="1764" cy="809626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236361</xdr:rowOff>
    </xdr:from>
    <xdr:to>
      <xdr:col>2</xdr:col>
      <xdr:colOff>807924</xdr:colOff>
      <xdr:row>4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FBED4396-2624-4B58-B1A1-82B0858D1F7B}"/>
            </a:ext>
          </a:extLst>
        </xdr:cNvPr>
        <xdr:cNvCxnSpPr/>
      </xdr:nvCxnSpPr>
      <xdr:spPr>
        <a:xfrm>
          <a:off x="28575" y="807861"/>
          <a:ext cx="2122374" cy="17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3</xdr:col>
      <xdr:colOff>0</xdr:colOff>
      <xdr:row>6</xdr:row>
      <xdr:rowOff>3528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4AB53BF-E62C-451B-8551-F128F07EE925}"/>
            </a:ext>
          </a:extLst>
        </xdr:cNvPr>
        <xdr:cNvCxnSpPr/>
      </xdr:nvCxnSpPr>
      <xdr:spPr>
        <a:xfrm flipV="1">
          <a:off x="28575" y="1190625"/>
          <a:ext cx="2124075" cy="3528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JSW2016SV1\mmi-doc\ps_&#12497;&#12502;&#12522;&#12483;&#12463;&#12475;&#12463;&#12479;&#12540;\&#20844;&#20250;&#35336;\02.&#20316;&#26989;\H29&#24180;&#20316;&#26989;\&#21315;&#33865;&#30476;&#24066;&#30010;&#26449;&#32207;&#21512;&#20107;&#21209;&#32068;&#21512;_MMI&#20803;&#35531;\2_&#21463;&#38936;&#36039;&#26009;\290825_&#24517;&#29992;&#36039;&#26009;\01%20&#27770;&#31639;&#32113;&#35336;\02%20&#24179;&#25104;28&#24180;&#24230;\H28&#24180;&#24230;&#26222;&#36890;&#20250;&#3533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yksk/Desktop/H31/&#23433;&#25151;&#32068;&#21512;/&#38468;&#23646;&#26126;&#32048;/&#36001;&#28304;&#24773;&#22577;&#12398;&#26126;&#32048;/&#12304;&#25552;&#20986;&#12305;(&#38750;&#36039;&#37329;&#21462;&#24341;&#20837;&#21147;&#24460;)&#12288;&#36001;&#28304;&#24773;&#22577;&#12398;&#26126;&#32048;_19103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JSW2016SV1\mmi-doc\Users\myksk\Desktop\H31\&#23433;&#25151;&#32068;&#21512;\&#38468;&#23646;&#26126;&#32048;\&#36001;&#28304;&#24773;&#22577;&#12398;&#26126;&#32048;\&#12304;&#25552;&#20986;&#12305;(&#38750;&#36039;&#37329;&#21462;&#24341;&#20837;&#21147;&#24460;)&#12288;&#36001;&#28304;&#24773;&#22577;&#12398;&#26126;&#32048;_19103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"/>
      <sheetName val="01"/>
      <sheetName val="02"/>
      <sheetName val="03"/>
      <sheetName val="04"/>
      <sheetName val="05"/>
      <sheetName val="07"/>
      <sheetName val="08"/>
      <sheetName val="09"/>
      <sheetName val="10"/>
      <sheetName val="11"/>
      <sheetName val="12_1"/>
      <sheetName val="12_2"/>
      <sheetName val="13"/>
      <sheetName val="14"/>
      <sheetName val="15"/>
      <sheetName val="16"/>
      <sheetName val="19"/>
      <sheetName val="20"/>
      <sheetName val="21"/>
      <sheetName val="22"/>
      <sheetName val="23"/>
      <sheetName val="27"/>
      <sheetName val="29"/>
      <sheetName val="30"/>
      <sheetName val="32"/>
      <sheetName val="33"/>
      <sheetName val="34"/>
      <sheetName val="36"/>
      <sheetName val="37"/>
      <sheetName val="41"/>
      <sheetName val="42"/>
      <sheetName val="43"/>
      <sheetName val="44"/>
      <sheetName val="47"/>
      <sheetName val="48"/>
      <sheetName val="51"/>
      <sheetName val="52"/>
      <sheetName val="53"/>
      <sheetName val="56"/>
      <sheetName val="57"/>
      <sheetName val="60"/>
      <sheetName val="63"/>
      <sheetName val="64"/>
      <sheetName val="71"/>
      <sheetName val="72"/>
      <sheetName val="73"/>
      <sheetName val="74"/>
      <sheetName val="75"/>
      <sheetName val="76"/>
      <sheetName val="77"/>
      <sheetName val="78"/>
      <sheetName val="79_1"/>
      <sheetName val="79_2"/>
      <sheetName val="80"/>
      <sheetName val="81"/>
      <sheetName val="82"/>
      <sheetName val="83"/>
      <sheetName val="84"/>
      <sheetName val="85"/>
      <sheetName val="86_1"/>
      <sheetName val="86_2"/>
      <sheetName val="87"/>
      <sheetName val="89"/>
      <sheetName val="90"/>
      <sheetName val="93"/>
      <sheetName val="94"/>
      <sheetName val="95"/>
      <sheetName val="96"/>
      <sheetName val="97"/>
      <sheetName val="9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4"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5"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</row>
        <row r="16"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</row>
        <row r="17"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</row>
        <row r="18"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</row>
        <row r="19"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</row>
        <row r="20"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</row>
        <row r="21"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</row>
        <row r="22"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</row>
        <row r="23"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</row>
        <row r="24"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</row>
        <row r="25"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</row>
        <row r="26"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</row>
        <row r="27"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</row>
        <row r="28"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</row>
        <row r="29"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</row>
        <row r="30"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</row>
        <row r="31"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</row>
        <row r="32"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  <row r="33"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</row>
        <row r="34"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</row>
        <row r="35"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</row>
        <row r="36"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</row>
        <row r="37"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</row>
        <row r="38"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</row>
        <row r="39"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</row>
        <row r="40"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</row>
        <row r="41"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</row>
        <row r="42"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</row>
        <row r="43"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</row>
        <row r="44"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</row>
        <row r="45"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</row>
        <row r="46"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財源情報明細 (2)"/>
      <sheetName val="計算シート"/>
      <sheetName val="純資産変動計算書(NW)"/>
      <sheetName val="資金収支計算書(CF)"/>
      <sheetName val="行政コスト計算書(PL)"/>
      <sheetName val="13"/>
    </sheetNames>
    <sheetDataSet>
      <sheetData sheetId="0"/>
      <sheetData sheetId="1"/>
      <sheetData sheetId="2"/>
      <sheetData sheetId="3"/>
      <sheetData sheetId="4"/>
      <sheetData sheetId="5">
        <row r="24">
          <cell r="U24">
            <v>424116</v>
          </cell>
          <cell r="Z24">
            <v>0</v>
          </cell>
          <cell r="AG24">
            <v>273200</v>
          </cell>
        </row>
        <row r="45">
          <cell r="Y45">
            <v>0</v>
          </cell>
          <cell r="Z45">
            <v>0</v>
          </cell>
          <cell r="AG45">
            <v>0</v>
          </cell>
        </row>
        <row r="46">
          <cell r="Y46">
            <v>0</v>
          </cell>
          <cell r="Z46">
            <v>0</v>
          </cell>
          <cell r="AG46">
            <v>0</v>
          </cell>
        </row>
        <row r="47">
          <cell r="Y47">
            <v>0</v>
          </cell>
          <cell r="Z47">
            <v>0</v>
          </cell>
          <cell r="AG47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財源情報明細 (2)"/>
      <sheetName val="計算シート"/>
      <sheetName val="純資産変動計算書(NW)"/>
      <sheetName val="資金収支計算書(CF)"/>
      <sheetName val="行政コスト計算書(PL)"/>
      <sheetName val="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U24">
            <v>424116</v>
          </cell>
          <cell r="Z24">
            <v>0</v>
          </cell>
          <cell r="AG24">
            <v>273200</v>
          </cell>
        </row>
        <row r="45">
          <cell r="Y45">
            <v>0</v>
          </cell>
          <cell r="Z45">
            <v>0</v>
          </cell>
          <cell r="AG45">
            <v>0</v>
          </cell>
        </row>
        <row r="46">
          <cell r="Y46">
            <v>0</v>
          </cell>
          <cell r="Z46">
            <v>0</v>
          </cell>
          <cell r="AG46">
            <v>0</v>
          </cell>
        </row>
        <row r="47">
          <cell r="Y47">
            <v>0</v>
          </cell>
          <cell r="Z47">
            <v>0</v>
          </cell>
          <cell r="AG47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tabSelected="1" workbookViewId="0">
      <selection activeCell="H17" sqref="H17"/>
    </sheetView>
  </sheetViews>
  <sheetFormatPr defaultColWidth="8.875" defaultRowHeight="11.25"/>
  <cols>
    <col min="1" max="1" width="30.875" style="132" customWidth="1"/>
    <col min="2" max="8" width="15.875" style="132" customWidth="1"/>
    <col min="9" max="9" width="11.375" style="132" bestFit="1" customWidth="1"/>
    <col min="10" max="16384" width="8.875" style="132"/>
  </cols>
  <sheetData>
    <row r="1" spans="1:8" ht="21">
      <c r="A1" s="247" t="s">
        <v>234</v>
      </c>
      <c r="B1" s="247"/>
      <c r="C1" s="247"/>
      <c r="D1" s="247"/>
      <c r="E1" s="247"/>
      <c r="F1" s="247"/>
      <c r="G1" s="247"/>
      <c r="H1" s="247"/>
    </row>
    <row r="2" spans="1:8" ht="13.5">
      <c r="A2" s="133" t="s">
        <v>204</v>
      </c>
      <c r="B2" s="133"/>
      <c r="C2" s="133"/>
      <c r="D2" s="133"/>
      <c r="E2" s="133"/>
      <c r="F2" s="133"/>
      <c r="G2" s="133"/>
      <c r="H2" s="134" t="s">
        <v>235</v>
      </c>
    </row>
    <row r="3" spans="1:8" ht="13.5">
      <c r="A3" s="133" t="s">
        <v>205</v>
      </c>
      <c r="B3" s="133"/>
      <c r="C3" s="133"/>
      <c r="D3" s="133"/>
      <c r="E3" s="133"/>
      <c r="F3" s="133"/>
      <c r="G3" s="133"/>
      <c r="H3" s="133"/>
    </row>
    <row r="4" spans="1:8" ht="13.5">
      <c r="A4" s="133"/>
      <c r="B4" s="133"/>
      <c r="C4" s="133"/>
      <c r="D4" s="133"/>
      <c r="E4" s="133"/>
      <c r="F4" s="133"/>
      <c r="G4" s="133"/>
      <c r="H4" s="134" t="s">
        <v>236</v>
      </c>
    </row>
    <row r="5" spans="1:8" ht="33.75">
      <c r="A5" s="135" t="s">
        <v>206</v>
      </c>
      <c r="B5" s="136" t="s">
        <v>207</v>
      </c>
      <c r="C5" s="136" t="s">
        <v>208</v>
      </c>
      <c r="D5" s="136" t="s">
        <v>209</v>
      </c>
      <c r="E5" s="136" t="s">
        <v>210</v>
      </c>
      <c r="F5" s="136" t="s">
        <v>211</v>
      </c>
      <c r="G5" s="136" t="s">
        <v>212</v>
      </c>
      <c r="H5" s="136" t="s">
        <v>213</v>
      </c>
    </row>
    <row r="6" spans="1:8">
      <c r="A6" s="137" t="s">
        <v>214</v>
      </c>
      <c r="B6" s="138">
        <v>144523850944</v>
      </c>
      <c r="C6" s="138">
        <v>3789635598</v>
      </c>
      <c r="D6" s="138">
        <v>2264178095</v>
      </c>
      <c r="E6" s="138">
        <v>146049308447</v>
      </c>
      <c r="F6" s="138">
        <v>62924579440</v>
      </c>
      <c r="G6" s="138">
        <v>2400284969</v>
      </c>
      <c r="H6" s="138">
        <v>83124729007</v>
      </c>
    </row>
    <row r="7" spans="1:8">
      <c r="A7" s="137" t="s">
        <v>215</v>
      </c>
      <c r="B7" s="138">
        <v>45084637727</v>
      </c>
      <c r="C7" s="138">
        <v>1952486495</v>
      </c>
      <c r="D7" s="138">
        <v>1716586274</v>
      </c>
      <c r="E7" s="138">
        <v>45320537948</v>
      </c>
      <c r="F7" s="138" t="s">
        <v>45</v>
      </c>
      <c r="G7" s="138" t="s">
        <v>45</v>
      </c>
      <c r="H7" s="138">
        <v>45320537948</v>
      </c>
    </row>
    <row r="8" spans="1:8">
      <c r="A8" s="137" t="s">
        <v>216</v>
      </c>
      <c r="B8" s="138" t="s">
        <v>45</v>
      </c>
      <c r="C8" s="138" t="s">
        <v>45</v>
      </c>
      <c r="D8" s="138" t="s">
        <v>45</v>
      </c>
      <c r="E8" s="138" t="s">
        <v>45</v>
      </c>
      <c r="F8" s="138" t="s">
        <v>45</v>
      </c>
      <c r="G8" s="138" t="s">
        <v>45</v>
      </c>
      <c r="H8" s="138" t="s">
        <v>45</v>
      </c>
    </row>
    <row r="9" spans="1:8">
      <c r="A9" s="137" t="s">
        <v>217</v>
      </c>
      <c r="B9" s="138">
        <v>97250481859</v>
      </c>
      <c r="C9" s="138">
        <v>688670910</v>
      </c>
      <c r="D9" s="138">
        <v>80210001</v>
      </c>
      <c r="E9" s="138">
        <v>97858942768</v>
      </c>
      <c r="F9" s="138">
        <v>61756528521</v>
      </c>
      <c r="G9" s="138">
        <v>2353972493</v>
      </c>
      <c r="H9" s="138">
        <v>36102414247</v>
      </c>
    </row>
    <row r="10" spans="1:8">
      <c r="A10" s="137" t="s">
        <v>218</v>
      </c>
      <c r="B10" s="138">
        <v>1839856935</v>
      </c>
      <c r="C10" s="138">
        <v>119720061</v>
      </c>
      <c r="D10" s="138" t="s">
        <v>45</v>
      </c>
      <c r="E10" s="138">
        <v>1959576996</v>
      </c>
      <c r="F10" s="138">
        <v>1168050919</v>
      </c>
      <c r="G10" s="138">
        <v>46312476</v>
      </c>
      <c r="H10" s="138">
        <v>791526077</v>
      </c>
    </row>
    <row r="11" spans="1:8">
      <c r="A11" s="137" t="s">
        <v>219</v>
      </c>
      <c r="B11" s="138" t="s">
        <v>45</v>
      </c>
      <c r="C11" s="138" t="s">
        <v>45</v>
      </c>
      <c r="D11" s="138" t="s">
        <v>45</v>
      </c>
      <c r="E11" s="138" t="s">
        <v>45</v>
      </c>
      <c r="F11" s="138" t="s">
        <v>45</v>
      </c>
      <c r="G11" s="138" t="s">
        <v>45</v>
      </c>
      <c r="H11" s="138" t="s">
        <v>45</v>
      </c>
    </row>
    <row r="12" spans="1:8">
      <c r="A12" s="137" t="s">
        <v>220</v>
      </c>
      <c r="B12" s="138" t="s">
        <v>45</v>
      </c>
      <c r="C12" s="138" t="s">
        <v>45</v>
      </c>
      <c r="D12" s="138" t="s">
        <v>45</v>
      </c>
      <c r="E12" s="138" t="s">
        <v>45</v>
      </c>
      <c r="F12" s="138" t="s">
        <v>45</v>
      </c>
      <c r="G12" s="138" t="s">
        <v>45</v>
      </c>
      <c r="H12" s="138" t="s">
        <v>45</v>
      </c>
    </row>
    <row r="13" spans="1:8">
      <c r="A13" s="137" t="s">
        <v>221</v>
      </c>
      <c r="B13" s="138" t="s">
        <v>45</v>
      </c>
      <c r="C13" s="138" t="s">
        <v>45</v>
      </c>
      <c r="D13" s="138" t="s">
        <v>45</v>
      </c>
      <c r="E13" s="138" t="s">
        <v>45</v>
      </c>
      <c r="F13" s="138" t="s">
        <v>45</v>
      </c>
      <c r="G13" s="138" t="s">
        <v>45</v>
      </c>
      <c r="H13" s="138" t="s">
        <v>45</v>
      </c>
    </row>
    <row r="14" spans="1:8">
      <c r="A14" s="137" t="s">
        <v>237</v>
      </c>
      <c r="B14" s="138" t="s">
        <v>45</v>
      </c>
      <c r="C14" s="138" t="s">
        <v>45</v>
      </c>
      <c r="D14" s="138" t="s">
        <v>45</v>
      </c>
      <c r="E14" s="138" t="s">
        <v>45</v>
      </c>
      <c r="F14" s="138" t="s">
        <v>45</v>
      </c>
      <c r="G14" s="138" t="s">
        <v>45</v>
      </c>
      <c r="H14" s="138" t="s">
        <v>45</v>
      </c>
    </row>
    <row r="15" spans="1:8">
      <c r="A15" s="137" t="s">
        <v>223</v>
      </c>
      <c r="B15" s="138">
        <v>348874423</v>
      </c>
      <c r="C15" s="138">
        <v>1028758132</v>
      </c>
      <c r="D15" s="138">
        <v>467381820</v>
      </c>
      <c r="E15" s="138">
        <v>910250735</v>
      </c>
      <c r="F15" s="138" t="s">
        <v>45</v>
      </c>
      <c r="G15" s="138" t="s">
        <v>45</v>
      </c>
      <c r="H15" s="138">
        <v>910250735</v>
      </c>
    </row>
    <row r="16" spans="1:8">
      <c r="A16" s="137" t="s">
        <v>224</v>
      </c>
      <c r="B16" s="138">
        <v>75365326238</v>
      </c>
      <c r="C16" s="138">
        <v>1621679330</v>
      </c>
      <c r="D16" s="138">
        <v>190995993</v>
      </c>
      <c r="E16" s="138">
        <v>76796009575</v>
      </c>
      <c r="F16" s="138">
        <v>22685733548</v>
      </c>
      <c r="G16" s="138">
        <v>573418789</v>
      </c>
      <c r="H16" s="138">
        <v>54110276027</v>
      </c>
    </row>
    <row r="17" spans="1:8">
      <c r="A17" s="137" t="s">
        <v>215</v>
      </c>
      <c r="B17" s="138">
        <v>42563822407</v>
      </c>
      <c r="C17" s="138">
        <v>820805584</v>
      </c>
      <c r="D17" s="138">
        <v>40136451</v>
      </c>
      <c r="E17" s="138">
        <v>43344491540</v>
      </c>
      <c r="F17" s="138">
        <v>0</v>
      </c>
      <c r="G17" s="138">
        <v>0</v>
      </c>
      <c r="H17" s="138">
        <v>43344491540</v>
      </c>
    </row>
    <row r="18" spans="1:8">
      <c r="A18" s="137" t="s">
        <v>217</v>
      </c>
      <c r="B18" s="138">
        <v>1284609504</v>
      </c>
      <c r="C18" s="138">
        <v>80006300</v>
      </c>
      <c r="D18" s="138">
        <v>0</v>
      </c>
      <c r="E18" s="138">
        <v>1364615804</v>
      </c>
      <c r="F18" s="138">
        <v>924972869</v>
      </c>
      <c r="G18" s="138">
        <v>25928414</v>
      </c>
      <c r="H18" s="138">
        <v>439642935</v>
      </c>
    </row>
    <row r="19" spans="1:8">
      <c r="A19" s="137" t="s">
        <v>218</v>
      </c>
      <c r="B19" s="138">
        <v>31335452023</v>
      </c>
      <c r="C19" s="138">
        <v>206053445</v>
      </c>
      <c r="D19" s="138">
        <v>2568354</v>
      </c>
      <c r="E19" s="138">
        <v>31536437530</v>
      </c>
      <c r="F19" s="138">
        <v>21760760679</v>
      </c>
      <c r="G19" s="138">
        <v>547490375</v>
      </c>
      <c r="H19" s="138">
        <v>9775676851</v>
      </c>
    </row>
    <row r="20" spans="1:8">
      <c r="A20" s="137" t="s">
        <v>237</v>
      </c>
      <c r="B20" s="138" t="s">
        <v>45</v>
      </c>
      <c r="C20" s="138" t="s">
        <v>45</v>
      </c>
      <c r="D20" s="138" t="s">
        <v>45</v>
      </c>
      <c r="E20" s="138" t="s">
        <v>45</v>
      </c>
      <c r="F20" s="138" t="s">
        <v>45</v>
      </c>
      <c r="G20" s="138" t="s">
        <v>45</v>
      </c>
      <c r="H20" s="138" t="s">
        <v>45</v>
      </c>
    </row>
    <row r="21" spans="1:8">
      <c r="A21" s="137" t="s">
        <v>238</v>
      </c>
      <c r="B21" s="138">
        <v>181442304</v>
      </c>
      <c r="C21" s="138">
        <v>517313585</v>
      </c>
      <c r="D21" s="138">
        <v>148291188</v>
      </c>
      <c r="E21" s="138">
        <v>550464701</v>
      </c>
      <c r="F21" s="138" t="s">
        <v>45</v>
      </c>
      <c r="G21" s="138" t="s">
        <v>45</v>
      </c>
      <c r="H21" s="138">
        <v>550464701</v>
      </c>
    </row>
    <row r="22" spans="1:8">
      <c r="A22" s="137" t="s">
        <v>225</v>
      </c>
      <c r="B22" s="138">
        <v>2141600275</v>
      </c>
      <c r="C22" s="138">
        <v>43979370</v>
      </c>
      <c r="D22" s="138">
        <v>25540536</v>
      </c>
      <c r="E22" s="138">
        <v>2160039109</v>
      </c>
      <c r="F22" s="138">
        <v>1780251183</v>
      </c>
      <c r="G22" s="138">
        <v>69071143</v>
      </c>
      <c r="H22" s="138">
        <v>379787926</v>
      </c>
    </row>
    <row r="23" spans="1:8">
      <c r="A23" s="137" t="s">
        <v>226</v>
      </c>
      <c r="B23" s="138">
        <v>222030777457</v>
      </c>
      <c r="C23" s="138">
        <v>5455294298</v>
      </c>
      <c r="D23" s="138">
        <v>2480714624</v>
      </c>
      <c r="E23" s="138">
        <v>225005357131</v>
      </c>
      <c r="F23" s="138">
        <v>87390564171</v>
      </c>
      <c r="G23" s="138">
        <v>3042774901</v>
      </c>
      <c r="H23" s="138">
        <f>H22+H16+H6</f>
        <v>137614792960</v>
      </c>
    </row>
  </sheetData>
  <mergeCells count="1">
    <mergeCell ref="A1:H1"/>
  </mergeCells>
  <phoneticPr fontId="6"/>
  <pageMargins left="0.3888888888888889" right="0.3888888888888889" top="0.3888888888888889" bottom="0.3888888888888889" header="0.19444444444444445" footer="0.19444444444444445"/>
  <pageSetup paperSize="9" fitToHeight="0" orientation="landscape" r:id="rId1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rgb="FFFF0000"/>
  </sheetPr>
  <dimension ref="A1:H8"/>
  <sheetViews>
    <sheetView view="pageBreakPreview" zoomScale="70" zoomScaleNormal="100" zoomScaleSheetLayoutView="70" workbookViewId="0">
      <selection activeCell="F6" sqref="F6"/>
    </sheetView>
  </sheetViews>
  <sheetFormatPr defaultRowHeight="13.5"/>
  <cols>
    <col min="1" max="1" width="41.5" style="15" customWidth="1"/>
    <col min="2" max="6" width="25.375" style="15" customWidth="1"/>
    <col min="7" max="7" width="10.125" style="15" bestFit="1" customWidth="1"/>
    <col min="8" max="8" width="11.25" style="15" bestFit="1" customWidth="1"/>
    <col min="9" max="16384" width="9" style="15"/>
  </cols>
  <sheetData>
    <row r="1" spans="1:8" ht="34.5" customHeight="1">
      <c r="A1" s="62" t="s">
        <v>35</v>
      </c>
      <c r="F1" s="43" t="str">
        <f>単位</f>
        <v>（単位：円）</v>
      </c>
    </row>
    <row r="2" spans="1:8" s="37" customFormat="1" ht="23.1" customHeight="1">
      <c r="A2" s="248" t="s">
        <v>36</v>
      </c>
      <c r="B2" s="248" t="s">
        <v>37</v>
      </c>
      <c r="C2" s="248" t="s">
        <v>38</v>
      </c>
      <c r="D2" s="250" t="s">
        <v>39</v>
      </c>
      <c r="E2" s="251"/>
      <c r="F2" s="248" t="s">
        <v>40</v>
      </c>
    </row>
    <row r="3" spans="1:8" s="37" customFormat="1" ht="23.1" customHeight="1">
      <c r="A3" s="249"/>
      <c r="B3" s="249"/>
      <c r="C3" s="249"/>
      <c r="D3" s="64" t="s">
        <v>41</v>
      </c>
      <c r="E3" s="64" t="s">
        <v>42</v>
      </c>
      <c r="F3" s="249"/>
    </row>
    <row r="4" spans="1:8" s="37" customFormat="1" ht="34.5" customHeight="1">
      <c r="A4" s="69" t="s">
        <v>46</v>
      </c>
      <c r="B4" s="216">
        <v>3728679235</v>
      </c>
      <c r="C4" s="217">
        <f>F4-B4</f>
        <v>25327040</v>
      </c>
      <c r="D4" s="217"/>
      <c r="E4" s="217"/>
      <c r="F4" s="216">
        <v>3754006275</v>
      </c>
      <c r="G4" s="44"/>
    </row>
    <row r="5" spans="1:8" s="37" customFormat="1" ht="34.5" customHeight="1">
      <c r="A5" s="69" t="s">
        <v>47</v>
      </c>
      <c r="B5" s="218">
        <v>534732429</v>
      </c>
      <c r="C5" s="217">
        <v>523180497</v>
      </c>
      <c r="D5" s="217">
        <v>534732429</v>
      </c>
      <c r="E5" s="217"/>
      <c r="F5" s="216">
        <v>523180497</v>
      </c>
    </row>
    <row r="6" spans="1:8" s="37" customFormat="1" ht="34.5" customHeight="1">
      <c r="A6" s="69" t="s">
        <v>161</v>
      </c>
      <c r="B6" s="219">
        <v>43981328</v>
      </c>
      <c r="C6" s="217"/>
      <c r="D6" s="217">
        <f>B6-F6</f>
        <v>22207022</v>
      </c>
      <c r="E6" s="217"/>
      <c r="F6" s="216">
        <v>21774306</v>
      </c>
      <c r="G6" s="70"/>
      <c r="H6" s="44"/>
    </row>
    <row r="7" spans="1:8" s="37" customFormat="1" ht="34.5" customHeight="1">
      <c r="A7" s="69" t="s">
        <v>162</v>
      </c>
      <c r="B7" s="220">
        <v>30482504</v>
      </c>
      <c r="C7" s="217"/>
      <c r="D7" s="217">
        <f>B7-F7</f>
        <v>1755082</v>
      </c>
      <c r="E7" s="217"/>
      <c r="F7" s="216">
        <v>28727422</v>
      </c>
      <c r="G7" s="70"/>
      <c r="H7" s="44"/>
    </row>
    <row r="8" spans="1:8" s="37" customFormat="1" ht="34.5" customHeight="1">
      <c r="A8" s="66" t="s">
        <v>2</v>
      </c>
      <c r="B8" s="217">
        <v>4337875496</v>
      </c>
      <c r="C8" s="216">
        <f>SUM(C4:C7)</f>
        <v>548507537</v>
      </c>
      <c r="D8" s="216">
        <f>SUM(D4:D7)</f>
        <v>558694533</v>
      </c>
      <c r="E8" s="216">
        <v>0</v>
      </c>
      <c r="F8" s="217">
        <f>SUM(F4:F7)</f>
        <v>4327688500</v>
      </c>
    </row>
  </sheetData>
  <mergeCells count="5">
    <mergeCell ref="A2:A3"/>
    <mergeCell ref="B2:B3"/>
    <mergeCell ref="C2:C3"/>
    <mergeCell ref="D2:E2"/>
    <mergeCell ref="F2:F3"/>
  </mergeCells>
  <phoneticPr fontId="6"/>
  <printOptions horizontalCentered="1"/>
  <pageMargins left="0.7" right="0.7" top="0.75" bottom="0.75" header="0.3" footer="0.3"/>
  <pageSetup paperSize="9" scale="7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E13"/>
  <sheetViews>
    <sheetView view="pageBreakPreview" zoomScale="70" zoomScaleNormal="100" zoomScaleSheetLayoutView="70" workbookViewId="0">
      <selection activeCell="D9" sqref="D9"/>
    </sheetView>
  </sheetViews>
  <sheetFormatPr defaultRowHeight="13.5"/>
  <cols>
    <col min="1" max="1" width="35.625" style="15" customWidth="1"/>
    <col min="2" max="2" width="45.625" style="15" customWidth="1"/>
    <col min="3" max="3" width="35.5" style="15" customWidth="1"/>
    <col min="4" max="5" width="25.625" style="15" customWidth="1"/>
    <col min="6" max="6" width="1.5" style="15" customWidth="1"/>
    <col min="7" max="16384" width="9" style="15"/>
  </cols>
  <sheetData>
    <row r="1" spans="1:5" ht="34.5" customHeight="1">
      <c r="A1" s="71" t="s">
        <v>53</v>
      </c>
    </row>
    <row r="2" spans="1:5" ht="34.5" customHeight="1">
      <c r="A2" s="71" t="s">
        <v>54</v>
      </c>
      <c r="B2" s="45"/>
      <c r="E2" s="83" t="str">
        <f>単位</f>
        <v>（単位：円）</v>
      </c>
    </row>
    <row r="3" spans="1:5" ht="34.5" customHeight="1">
      <c r="A3" s="68" t="s">
        <v>55</v>
      </c>
      <c r="B3" s="68" t="s">
        <v>56</v>
      </c>
      <c r="C3" s="68" t="s">
        <v>57</v>
      </c>
      <c r="D3" s="221" t="s">
        <v>58</v>
      </c>
      <c r="E3" s="68" t="s">
        <v>59</v>
      </c>
    </row>
    <row r="4" spans="1:5" ht="34.5" customHeight="1">
      <c r="A4" s="277" t="s">
        <v>60</v>
      </c>
      <c r="B4" s="72" t="s">
        <v>276</v>
      </c>
      <c r="C4" s="81" t="s">
        <v>163</v>
      </c>
      <c r="D4" s="222">
        <v>182355000</v>
      </c>
      <c r="E4" s="67" t="s">
        <v>164</v>
      </c>
    </row>
    <row r="5" spans="1:5" ht="34.5" customHeight="1">
      <c r="A5" s="278"/>
      <c r="B5" s="73" t="s">
        <v>62</v>
      </c>
      <c r="C5" s="77"/>
      <c r="D5" s="222">
        <f>SUM(D4:D4)</f>
        <v>182355000</v>
      </c>
      <c r="E5" s="75"/>
    </row>
    <row r="6" spans="1:5" ht="34.5" customHeight="1">
      <c r="A6" s="279" t="s">
        <v>63</v>
      </c>
      <c r="B6" s="80" t="s">
        <v>277</v>
      </c>
      <c r="C6" s="78" t="s">
        <v>168</v>
      </c>
      <c r="D6" s="223">
        <v>1996350000</v>
      </c>
      <c r="E6" s="72"/>
    </row>
    <row r="7" spans="1:5" ht="34.5" customHeight="1">
      <c r="A7" s="280"/>
      <c r="B7" s="82" t="s">
        <v>165</v>
      </c>
      <c r="C7" s="79" t="s">
        <v>169</v>
      </c>
      <c r="D7" s="223">
        <v>1862678268</v>
      </c>
      <c r="E7" s="72"/>
    </row>
    <row r="8" spans="1:5" ht="34.5" customHeight="1">
      <c r="A8" s="280"/>
      <c r="B8" s="82" t="s">
        <v>171</v>
      </c>
      <c r="C8" s="79" t="s">
        <v>170</v>
      </c>
      <c r="D8" s="223">
        <v>1561104336</v>
      </c>
      <c r="E8" s="72"/>
    </row>
    <row r="9" spans="1:5" ht="34.5" customHeight="1">
      <c r="A9" s="280"/>
      <c r="B9" s="82" t="s">
        <v>166</v>
      </c>
      <c r="C9" s="79" t="s">
        <v>168</v>
      </c>
      <c r="D9" s="223">
        <v>641918375</v>
      </c>
      <c r="E9" s="72"/>
    </row>
    <row r="10" spans="1:5" ht="34.5" customHeight="1">
      <c r="A10" s="280"/>
      <c r="B10" s="82" t="s">
        <v>167</v>
      </c>
      <c r="C10" s="78"/>
      <c r="D10" s="223">
        <f>D11-SUM(D6:D9)</f>
        <v>3743592142</v>
      </c>
      <c r="E10" s="72"/>
    </row>
    <row r="11" spans="1:5" ht="34.5" customHeight="1">
      <c r="A11" s="281"/>
      <c r="B11" s="74" t="s">
        <v>62</v>
      </c>
      <c r="C11" s="77"/>
      <c r="D11" s="222">
        <f>D12-D5</f>
        <v>9805643121</v>
      </c>
      <c r="E11" s="75"/>
    </row>
    <row r="12" spans="1:5" ht="34.5" customHeight="1">
      <c r="A12" s="76" t="s">
        <v>3</v>
      </c>
      <c r="B12" s="75"/>
      <c r="C12" s="77"/>
      <c r="D12" s="222">
        <v>9987998121</v>
      </c>
      <c r="E12" s="75"/>
    </row>
    <row r="13" spans="1:5" ht="12" customHeight="1"/>
  </sheetData>
  <mergeCells count="2">
    <mergeCell ref="A4:A5"/>
    <mergeCell ref="A6:A11"/>
  </mergeCells>
  <phoneticPr fontId="6"/>
  <printOptions horizontalCentered="1"/>
  <pageMargins left="0.7" right="0.7" top="0.75" bottom="0.75" header="0.3" footer="0.3"/>
  <pageSetup paperSize="9" scale="74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I31"/>
  <sheetViews>
    <sheetView view="pageBreakPreview" zoomScale="85" zoomScaleNormal="100" zoomScaleSheetLayoutView="85" workbookViewId="0">
      <selection activeCell="E4" sqref="E4"/>
    </sheetView>
  </sheetViews>
  <sheetFormatPr defaultRowHeight="13.5"/>
  <cols>
    <col min="1" max="3" width="20.625" style="15" customWidth="1"/>
    <col min="4" max="4" width="30.625" style="15" customWidth="1"/>
    <col min="5" max="5" width="40.625" style="15" customWidth="1"/>
    <col min="6" max="6" width="4.625" style="15" customWidth="1"/>
    <col min="7" max="9" width="11.125" style="15" customWidth="1"/>
    <col min="10" max="10" width="0.75" style="15" customWidth="1"/>
    <col min="11" max="11" width="16.75" style="15" customWidth="1"/>
    <col min="12" max="16384" width="9" style="15"/>
  </cols>
  <sheetData>
    <row r="1" spans="1:6" ht="34.5" customHeight="1">
      <c r="A1" s="71" t="s">
        <v>64</v>
      </c>
      <c r="B1" s="56"/>
      <c r="C1" s="56"/>
      <c r="D1" s="56"/>
      <c r="E1" s="56"/>
    </row>
    <row r="2" spans="1:6" ht="32.1" customHeight="1">
      <c r="A2" s="71" t="s">
        <v>65</v>
      </c>
      <c r="E2" s="83" t="str">
        <f>単位</f>
        <v>（単位：円）</v>
      </c>
      <c r="F2" s="83"/>
    </row>
    <row r="3" spans="1:6" ht="27.6" customHeight="1">
      <c r="A3" s="84" t="s">
        <v>66</v>
      </c>
      <c r="B3" s="84" t="s">
        <v>36</v>
      </c>
      <c r="C3" s="85" t="s">
        <v>67</v>
      </c>
      <c r="D3" s="85"/>
      <c r="E3" s="86" t="s">
        <v>68</v>
      </c>
    </row>
    <row r="4" spans="1:6" ht="18" customHeight="1">
      <c r="A4" s="282" t="s">
        <v>69</v>
      </c>
      <c r="B4" s="282" t="s">
        <v>70</v>
      </c>
      <c r="C4" s="89" t="s">
        <v>201</v>
      </c>
      <c r="D4" s="87"/>
      <c r="E4" s="224">
        <v>21277109292</v>
      </c>
    </row>
    <row r="5" spans="1:6" ht="18" customHeight="1">
      <c r="A5" s="283"/>
      <c r="B5" s="283"/>
      <c r="C5" s="89" t="s">
        <v>103</v>
      </c>
      <c r="D5" s="87"/>
      <c r="E5" s="224">
        <v>318983000</v>
      </c>
    </row>
    <row r="6" spans="1:6" ht="18" customHeight="1">
      <c r="A6" s="283"/>
      <c r="B6" s="283"/>
      <c r="C6" s="89" t="s">
        <v>104</v>
      </c>
      <c r="D6" s="87"/>
      <c r="E6" s="224">
        <v>13608000</v>
      </c>
    </row>
    <row r="7" spans="1:6" ht="18" customHeight="1">
      <c r="A7" s="283"/>
      <c r="B7" s="283"/>
      <c r="C7" s="89" t="s">
        <v>105</v>
      </c>
      <c r="D7" s="87"/>
      <c r="E7" s="224">
        <v>132984000</v>
      </c>
    </row>
    <row r="8" spans="1:6" ht="18" customHeight="1">
      <c r="A8" s="283"/>
      <c r="B8" s="283"/>
      <c r="C8" s="89" t="s">
        <v>107</v>
      </c>
      <c r="D8" s="87"/>
      <c r="E8" s="225">
        <v>157611000</v>
      </c>
    </row>
    <row r="9" spans="1:6" ht="18" customHeight="1">
      <c r="A9" s="283"/>
      <c r="B9" s="283"/>
      <c r="C9" s="89" t="s">
        <v>108</v>
      </c>
      <c r="D9" s="87"/>
      <c r="E9" s="225">
        <v>252023000</v>
      </c>
    </row>
    <row r="10" spans="1:6" ht="18" customHeight="1">
      <c r="A10" s="283"/>
      <c r="B10" s="283"/>
      <c r="C10" s="89" t="s">
        <v>109</v>
      </c>
      <c r="D10" s="87"/>
      <c r="E10" s="225">
        <v>3584886000</v>
      </c>
    </row>
    <row r="11" spans="1:6" ht="18" customHeight="1">
      <c r="A11" s="283"/>
      <c r="B11" s="283"/>
      <c r="C11" s="113" t="s">
        <v>110</v>
      </c>
      <c r="D11" s="87"/>
      <c r="E11" s="225">
        <v>33884800</v>
      </c>
    </row>
    <row r="12" spans="1:6" ht="18" customHeight="1">
      <c r="A12" s="283"/>
      <c r="B12" s="283"/>
      <c r="C12" s="90" t="s">
        <v>202</v>
      </c>
      <c r="D12" s="87"/>
      <c r="E12" s="225">
        <v>41619070</v>
      </c>
    </row>
    <row r="13" spans="1:6" ht="18" customHeight="1">
      <c r="A13" s="283"/>
      <c r="B13" s="283"/>
      <c r="C13" s="89" t="s">
        <v>203</v>
      </c>
      <c r="D13" s="87"/>
      <c r="E13" s="225">
        <v>638797000</v>
      </c>
    </row>
    <row r="14" spans="1:6" ht="18" customHeight="1">
      <c r="A14" s="283"/>
      <c r="B14" s="283"/>
      <c r="C14" s="89" t="s">
        <v>111</v>
      </c>
      <c r="D14" s="87"/>
      <c r="E14" s="225">
        <v>282164000</v>
      </c>
    </row>
    <row r="15" spans="1:6" ht="18" customHeight="1">
      <c r="A15" s="283"/>
      <c r="B15" s="283"/>
      <c r="C15" s="89" t="s">
        <v>112</v>
      </c>
      <c r="D15" s="87"/>
      <c r="E15" s="225">
        <v>3525941000</v>
      </c>
    </row>
    <row r="16" spans="1:6" ht="18" customHeight="1">
      <c r="A16" s="283"/>
      <c r="B16" s="283"/>
      <c r="C16" s="89" t="s">
        <v>113</v>
      </c>
      <c r="D16" s="87"/>
      <c r="E16" s="225">
        <v>17337000</v>
      </c>
    </row>
    <row r="17" spans="1:9" ht="18" customHeight="1">
      <c r="A17" s="283"/>
      <c r="B17" s="283"/>
      <c r="C17" s="89" t="s">
        <v>114</v>
      </c>
      <c r="D17" s="87"/>
      <c r="E17" s="225">
        <v>149648021</v>
      </c>
    </row>
    <row r="18" spans="1:9" ht="18" customHeight="1">
      <c r="A18" s="283"/>
      <c r="B18" s="283"/>
      <c r="C18" s="89" t="s">
        <v>115</v>
      </c>
      <c r="D18" s="87"/>
      <c r="E18" s="225">
        <v>101418318</v>
      </c>
    </row>
    <row r="19" spans="1:9" ht="18" customHeight="1">
      <c r="A19" s="283"/>
      <c r="B19" s="283"/>
      <c r="C19" s="89" t="s">
        <v>61</v>
      </c>
      <c r="D19" s="87"/>
      <c r="E19" s="225">
        <f>E20-SUM(E4:E18)</f>
        <v>203908594</v>
      </c>
    </row>
    <row r="20" spans="1:9" ht="18" customHeight="1">
      <c r="A20" s="283"/>
      <c r="B20" s="284"/>
      <c r="C20" s="285" t="s">
        <v>71</v>
      </c>
      <c r="D20" s="286"/>
      <c r="E20" s="225">
        <v>30731922095</v>
      </c>
    </row>
    <row r="21" spans="1:9" ht="18" customHeight="1">
      <c r="A21" s="283"/>
      <c r="B21" s="287" t="s">
        <v>72</v>
      </c>
      <c r="C21" s="289" t="s">
        <v>73</v>
      </c>
      <c r="D21" s="87" t="s">
        <v>74</v>
      </c>
      <c r="E21" s="225">
        <v>617825000</v>
      </c>
    </row>
    <row r="22" spans="1:9" ht="18" customHeight="1">
      <c r="A22" s="283"/>
      <c r="B22" s="288"/>
      <c r="C22" s="290"/>
      <c r="D22" s="87" t="s">
        <v>75</v>
      </c>
      <c r="E22" s="225">
        <v>11965000</v>
      </c>
      <c r="F22" s="46"/>
      <c r="G22" s="46"/>
      <c r="H22" s="46"/>
      <c r="I22" s="46"/>
    </row>
    <row r="23" spans="1:9" ht="18" customHeight="1">
      <c r="A23" s="283"/>
      <c r="B23" s="283"/>
      <c r="C23" s="290"/>
      <c r="D23" s="87" t="s">
        <v>61</v>
      </c>
      <c r="E23" s="225"/>
      <c r="F23" s="46"/>
      <c r="G23" s="46"/>
      <c r="H23" s="46"/>
      <c r="I23" s="46"/>
    </row>
    <row r="24" spans="1:9" ht="18" customHeight="1">
      <c r="A24" s="283"/>
      <c r="B24" s="283"/>
      <c r="C24" s="291"/>
      <c r="D24" s="88" t="s">
        <v>62</v>
      </c>
      <c r="E24" s="225">
        <f>SUBTOTAL(9,E21:E23)</f>
        <v>629790000</v>
      </c>
      <c r="F24" s="46"/>
      <c r="G24" s="46"/>
      <c r="H24" s="46"/>
      <c r="I24" s="46"/>
    </row>
    <row r="25" spans="1:9" ht="18" customHeight="1">
      <c r="A25" s="283"/>
      <c r="B25" s="283"/>
      <c r="C25" s="289" t="s">
        <v>76</v>
      </c>
      <c r="D25" s="87" t="s">
        <v>74</v>
      </c>
      <c r="E25" s="225">
        <f>12238281880-E21</f>
        <v>11620456880</v>
      </c>
      <c r="F25" s="46"/>
      <c r="G25" s="46"/>
      <c r="H25" s="46"/>
      <c r="I25" s="46"/>
    </row>
    <row r="26" spans="1:9" ht="18" customHeight="1">
      <c r="A26" s="283"/>
      <c r="B26" s="283"/>
      <c r="C26" s="290"/>
      <c r="D26" s="87" t="s">
        <v>75</v>
      </c>
      <c r="E26" s="225">
        <f>3088026912-E22</f>
        <v>3076061912</v>
      </c>
      <c r="F26" s="46"/>
      <c r="G26" s="46"/>
      <c r="H26" s="46"/>
      <c r="I26" s="46"/>
    </row>
    <row r="27" spans="1:9" ht="18" customHeight="1">
      <c r="A27" s="283"/>
      <c r="B27" s="283"/>
      <c r="C27" s="290"/>
      <c r="D27" s="87" t="s">
        <v>61</v>
      </c>
      <c r="E27" s="225"/>
      <c r="F27" s="46"/>
      <c r="G27" s="46"/>
      <c r="H27" s="46"/>
      <c r="I27" s="46"/>
    </row>
    <row r="28" spans="1:9" ht="18" customHeight="1">
      <c r="A28" s="283"/>
      <c r="B28" s="283"/>
      <c r="C28" s="291"/>
      <c r="D28" s="88" t="s">
        <v>62</v>
      </c>
      <c r="E28" s="225">
        <f>SUBTOTAL(9,E25:E27)</f>
        <v>14696518792</v>
      </c>
      <c r="F28" s="46"/>
      <c r="G28" s="46"/>
      <c r="H28" s="46"/>
      <c r="I28" s="46"/>
    </row>
    <row r="29" spans="1:9" ht="18" customHeight="1">
      <c r="A29" s="283"/>
      <c r="B29" s="284"/>
      <c r="C29" s="285" t="s">
        <v>71</v>
      </c>
      <c r="D29" s="286"/>
      <c r="E29" s="225">
        <v>15326308792</v>
      </c>
      <c r="F29" s="46"/>
      <c r="G29" s="46"/>
      <c r="H29" s="46"/>
      <c r="I29" s="46"/>
    </row>
    <row r="30" spans="1:9" ht="18" customHeight="1">
      <c r="A30" s="284"/>
      <c r="B30" s="285" t="s">
        <v>2</v>
      </c>
      <c r="C30" s="292"/>
      <c r="D30" s="286"/>
      <c r="E30" s="225">
        <v>46058230887</v>
      </c>
      <c r="F30" s="46"/>
      <c r="G30" s="46"/>
      <c r="H30" s="46"/>
      <c r="I30" s="46"/>
    </row>
    <row r="31" spans="1:9" ht="18" customHeight="1"/>
  </sheetData>
  <mergeCells count="8">
    <mergeCell ref="A4:A30"/>
    <mergeCell ref="B4:B20"/>
    <mergeCell ref="C20:D20"/>
    <mergeCell ref="B21:B29"/>
    <mergeCell ref="C21:C24"/>
    <mergeCell ref="C25:C28"/>
    <mergeCell ref="C29:D29"/>
    <mergeCell ref="B30:D30"/>
  </mergeCells>
  <phoneticPr fontId="10"/>
  <printOptions horizontalCentered="1"/>
  <pageMargins left="0.7" right="0.7" top="0.75" bottom="0.75" header="0.3" footer="0.3"/>
  <pageSetup paperSize="9" scale="92" orientation="landscape" cellComments="asDisplayed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  <pageSetUpPr fitToPage="1"/>
  </sheetPr>
  <dimension ref="A1:I14"/>
  <sheetViews>
    <sheetView view="pageBreakPreview" zoomScale="70" zoomScaleNormal="100" zoomScaleSheetLayoutView="70" workbookViewId="0">
      <selection activeCell="E13" sqref="E13"/>
    </sheetView>
  </sheetViews>
  <sheetFormatPr defaultRowHeight="13.5"/>
  <cols>
    <col min="1" max="1" width="41.5" style="47" customWidth="1"/>
    <col min="2" max="6" width="25.375" style="47" customWidth="1"/>
    <col min="7" max="7" width="12.625" style="47" customWidth="1"/>
    <col min="8" max="16384" width="9" style="15"/>
  </cols>
  <sheetData>
    <row r="1" spans="1:9" s="47" customFormat="1" ht="34.5" customHeight="1">
      <c r="A1" s="24" t="s">
        <v>77</v>
      </c>
      <c r="B1" s="94"/>
      <c r="C1" s="94"/>
      <c r="D1" s="95"/>
      <c r="E1" s="95"/>
      <c r="F1" s="95" t="str">
        <f>単位</f>
        <v>（単位：円）</v>
      </c>
    </row>
    <row r="2" spans="1:9" s="47" customFormat="1" ht="23.1" customHeight="1">
      <c r="A2" s="294" t="s">
        <v>55</v>
      </c>
      <c r="B2" s="294" t="s">
        <v>58</v>
      </c>
      <c r="C2" s="294" t="s">
        <v>78</v>
      </c>
      <c r="D2" s="294"/>
      <c r="E2" s="294"/>
      <c r="F2" s="294"/>
    </row>
    <row r="3" spans="1:9" s="48" customFormat="1" ht="23.1" customHeight="1">
      <c r="A3" s="294"/>
      <c r="B3" s="294"/>
      <c r="C3" s="96" t="s">
        <v>79</v>
      </c>
      <c r="D3" s="96" t="s">
        <v>80</v>
      </c>
      <c r="E3" s="96" t="s">
        <v>81</v>
      </c>
      <c r="F3" s="96" t="s">
        <v>82</v>
      </c>
    </row>
    <row r="4" spans="1:9" s="47" customFormat="1" ht="34.5" customHeight="1">
      <c r="A4" s="49" t="s">
        <v>83</v>
      </c>
      <c r="B4" s="236">
        <v>42986734095</v>
      </c>
      <c r="C4" s="227">
        <f>C8-C5</f>
        <v>14696518792</v>
      </c>
      <c r="D4" s="227">
        <f>D8-D5</f>
        <v>2613654000</v>
      </c>
      <c r="E4" s="227">
        <f>E8-E6-E5-E7</f>
        <v>25676561303</v>
      </c>
      <c r="F4" s="226">
        <v>0</v>
      </c>
      <c r="G4" s="50"/>
      <c r="I4" s="51"/>
    </row>
    <row r="5" spans="1:9" s="47" customFormat="1" ht="34.5" customHeight="1">
      <c r="A5" s="49" t="s">
        <v>84</v>
      </c>
      <c r="B5" s="237">
        <v>3479694657</v>
      </c>
      <c r="C5" s="226">
        <v>629790000</v>
      </c>
      <c r="D5" s="226">
        <v>1663900000</v>
      </c>
      <c r="E5" s="227">
        <f>B5-D5-C5</f>
        <v>1186004657</v>
      </c>
      <c r="F5" s="226">
        <v>0</v>
      </c>
      <c r="G5" s="50"/>
    </row>
    <row r="6" spans="1:9" s="47" customFormat="1" ht="34.5" customHeight="1">
      <c r="A6" s="49" t="s">
        <v>85</v>
      </c>
      <c r="B6" s="237">
        <v>3590156657</v>
      </c>
      <c r="C6" s="226">
        <v>0</v>
      </c>
      <c r="D6" s="226">
        <v>0</v>
      </c>
      <c r="E6" s="237">
        <v>3590156657</v>
      </c>
      <c r="F6" s="226">
        <v>0</v>
      </c>
      <c r="G6" s="50"/>
    </row>
    <row r="7" spans="1:9" s="47" customFormat="1" ht="34.5" customHeight="1">
      <c r="A7" s="49" t="s">
        <v>42</v>
      </c>
      <c r="B7" s="226" t="s">
        <v>48</v>
      </c>
      <c r="C7" s="226"/>
      <c r="D7" s="226"/>
      <c r="E7" s="226"/>
      <c r="F7" s="226"/>
      <c r="G7" s="50"/>
    </row>
    <row r="8" spans="1:9" s="47" customFormat="1" ht="34.5" customHeight="1">
      <c r="A8" s="52" t="s">
        <v>3</v>
      </c>
      <c r="B8" s="237">
        <f>SUM(B4:B7)</f>
        <v>50056585409</v>
      </c>
      <c r="C8" s="237">
        <v>15326308792</v>
      </c>
      <c r="D8" s="237">
        <v>4277554000</v>
      </c>
      <c r="E8" s="226">
        <f>B8-C8-D8</f>
        <v>30452722617</v>
      </c>
      <c r="F8" s="226">
        <v>0</v>
      </c>
      <c r="G8" s="50"/>
    </row>
    <row r="9" spans="1:9" s="53" customFormat="1" ht="3.75" customHeight="1">
      <c r="G9" s="50"/>
    </row>
    <row r="10" spans="1:9" s="53" customFormat="1" ht="21.75" customHeight="1"/>
    <row r="11" spans="1:9">
      <c r="A11" s="293"/>
      <c r="B11" s="293"/>
      <c r="C11" s="293"/>
      <c r="D11" s="293"/>
      <c r="E11" s="293"/>
      <c r="F11" s="293"/>
      <c r="G11" s="53"/>
    </row>
    <row r="12" spans="1:9" ht="21" customHeight="1">
      <c r="A12" s="54"/>
      <c r="B12" s="54"/>
      <c r="C12" s="54"/>
      <c r="D12" s="54"/>
      <c r="E12" s="238"/>
      <c r="F12" s="54"/>
      <c r="G12" s="53"/>
    </row>
    <row r="13" spans="1:9">
      <c r="A13" s="55"/>
      <c r="B13" s="54"/>
      <c r="C13" s="55"/>
      <c r="D13" s="55"/>
      <c r="E13" s="55"/>
      <c r="F13" s="55"/>
    </row>
    <row r="14" spans="1:9">
      <c r="A14" s="48"/>
      <c r="B14" s="48"/>
      <c r="C14" s="48"/>
      <c r="D14" s="48"/>
      <c r="E14" s="48"/>
      <c r="F14" s="48"/>
      <c r="G14" s="48"/>
    </row>
  </sheetData>
  <mergeCells count="4">
    <mergeCell ref="A11:F11"/>
    <mergeCell ref="A2:A3"/>
    <mergeCell ref="B2:B3"/>
    <mergeCell ref="C2:F2"/>
  </mergeCells>
  <phoneticPr fontId="6"/>
  <printOptions horizontalCentered="1"/>
  <pageMargins left="0.7" right="0.7" top="0.75" bottom="0.75" header="0.3" footer="0.3"/>
  <pageSetup paperSize="9" scale="6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B8"/>
  <sheetViews>
    <sheetView view="pageBreakPreview" zoomScale="90" zoomScaleNormal="178" zoomScaleSheetLayoutView="90" workbookViewId="0">
      <selection activeCell="B5" sqref="B5"/>
    </sheetView>
  </sheetViews>
  <sheetFormatPr defaultRowHeight="13.5"/>
  <cols>
    <col min="1" max="1" width="58.75" style="15" customWidth="1"/>
    <col min="2" max="2" width="57.25" style="15" customWidth="1"/>
    <col min="3" max="3" width="26" style="15" customWidth="1"/>
    <col min="4" max="4" width="39.5" style="15" customWidth="1"/>
    <col min="5" max="16384" width="9" style="15"/>
  </cols>
  <sheetData>
    <row r="1" spans="1:2" ht="34.5" customHeight="1">
      <c r="A1" s="71" t="s">
        <v>49</v>
      </c>
      <c r="B1" s="56"/>
    </row>
    <row r="2" spans="1:2" ht="34.5" customHeight="1">
      <c r="A2" s="71" t="s">
        <v>50</v>
      </c>
      <c r="B2" s="32" t="str">
        <f>単位</f>
        <v>（単位：円）</v>
      </c>
    </row>
    <row r="3" spans="1:2" ht="34.5" customHeight="1">
      <c r="A3" s="98" t="s">
        <v>26</v>
      </c>
      <c r="B3" s="98" t="s">
        <v>40</v>
      </c>
    </row>
    <row r="4" spans="1:2" ht="34.5" customHeight="1">
      <c r="A4" s="97" t="s">
        <v>51</v>
      </c>
      <c r="B4" s="229"/>
    </row>
    <row r="5" spans="1:2" ht="34.5" customHeight="1">
      <c r="A5" s="92" t="s">
        <v>52</v>
      </c>
      <c r="B5" s="230">
        <v>2879018300</v>
      </c>
    </row>
    <row r="6" spans="1:2" ht="34.5" customHeight="1">
      <c r="A6" s="93" t="s">
        <v>172</v>
      </c>
      <c r="B6" s="231"/>
    </row>
    <row r="7" spans="1:2" ht="34.5" customHeight="1">
      <c r="A7" s="91" t="s">
        <v>2</v>
      </c>
      <c r="B7" s="228">
        <f>SUM(B4:B5)</f>
        <v>2879018300</v>
      </c>
    </row>
    <row r="8" spans="1:2" ht="1.9" customHeight="1"/>
  </sheetData>
  <phoneticPr fontId="6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O26"/>
  <sheetViews>
    <sheetView zoomScale="110" zoomScaleNormal="110" workbookViewId="0">
      <selection activeCell="G28" sqref="G28"/>
    </sheetView>
  </sheetViews>
  <sheetFormatPr defaultColWidth="9" defaultRowHeight="13.5"/>
  <cols>
    <col min="1" max="1" width="7.5" style="115" bestFit="1" customWidth="1"/>
    <col min="2" max="2" width="13" style="115" bestFit="1" customWidth="1"/>
    <col min="3" max="3" width="31.5" style="115" customWidth="1"/>
    <col min="4" max="4" width="16.875" style="115" customWidth="1"/>
    <col min="5" max="5" width="14.625" style="115" customWidth="1"/>
    <col min="6" max="6" width="16.625" style="115" customWidth="1"/>
    <col min="7" max="7" width="14.625" style="115" customWidth="1"/>
    <col min="8" max="10" width="15.875" style="115" customWidth="1"/>
    <col min="11" max="11" width="15.75" style="115" customWidth="1"/>
    <col min="12" max="12" width="15.75" style="114" bestFit="1" customWidth="1"/>
    <col min="13" max="13" width="15.375" style="115" bestFit="1" customWidth="1"/>
    <col min="14" max="14" width="9.5" style="115" bestFit="1" customWidth="1"/>
    <col min="15" max="16384" width="9" style="115"/>
  </cols>
  <sheetData>
    <row r="1" spans="1:14" s="114" customFormat="1" ht="14.25" thickBot="1">
      <c r="B1" s="115" t="s">
        <v>173</v>
      </c>
      <c r="C1" s="115"/>
      <c r="D1" s="116"/>
      <c r="E1" s="116"/>
      <c r="F1" s="116"/>
      <c r="G1" s="116"/>
      <c r="H1" s="116"/>
      <c r="I1" s="116" t="s">
        <v>48</v>
      </c>
      <c r="J1" s="116" t="s">
        <v>196</v>
      </c>
      <c r="K1" s="116"/>
      <c r="M1" s="115"/>
      <c r="N1" s="115"/>
    </row>
    <row r="2" spans="1:14" s="114" customFormat="1">
      <c r="B2" s="117" t="s">
        <v>174</v>
      </c>
      <c r="C2" s="118"/>
      <c r="D2" s="119" t="s">
        <v>175</v>
      </c>
      <c r="E2" s="119" t="s">
        <v>197</v>
      </c>
      <c r="F2" s="119" t="s">
        <v>198</v>
      </c>
      <c r="G2" s="119" t="s">
        <v>176</v>
      </c>
      <c r="H2" s="120" t="s">
        <v>177</v>
      </c>
      <c r="I2" s="120" t="s">
        <v>199</v>
      </c>
      <c r="J2" s="120" t="s">
        <v>200</v>
      </c>
      <c r="K2" s="121" t="s">
        <v>178</v>
      </c>
      <c r="M2" s="115"/>
      <c r="N2" s="115"/>
    </row>
    <row r="3" spans="1:14" s="114" customFormat="1">
      <c r="A3" s="114" t="s">
        <v>179</v>
      </c>
      <c r="B3" s="122">
        <v>1</v>
      </c>
      <c r="C3" s="123" t="s">
        <v>181</v>
      </c>
      <c r="D3" s="99">
        <v>21670919444</v>
      </c>
      <c r="E3" s="100">
        <v>-1776221</v>
      </c>
      <c r="F3" s="99">
        <v>160755060</v>
      </c>
      <c r="G3" s="100">
        <v>166290141</v>
      </c>
      <c r="H3" s="101">
        <v>0</v>
      </c>
      <c r="I3" s="101"/>
      <c r="J3" s="101"/>
      <c r="K3" s="107">
        <f>D3+G3+E3-F3-H3-I3+J3</f>
        <v>21674678304</v>
      </c>
      <c r="M3" s="116"/>
      <c r="N3" s="115"/>
    </row>
    <row r="4" spans="1:14" s="114" customFormat="1">
      <c r="A4" s="114" t="s">
        <v>179</v>
      </c>
      <c r="B4" s="122">
        <v>2</v>
      </c>
      <c r="C4" s="123" t="s">
        <v>182</v>
      </c>
      <c r="D4" s="99">
        <v>313675000</v>
      </c>
      <c r="E4" s="100"/>
      <c r="F4" s="99"/>
      <c r="G4" s="100"/>
      <c r="H4" s="101"/>
      <c r="I4" s="101"/>
      <c r="J4" s="101"/>
      <c r="K4" s="107">
        <f>D4+G4+E4-F4-H4-I4+J4</f>
        <v>313675000</v>
      </c>
      <c r="M4" s="116"/>
      <c r="N4" s="115"/>
    </row>
    <row r="5" spans="1:14" s="114" customFormat="1">
      <c r="A5" s="114" t="s">
        <v>179</v>
      </c>
      <c r="B5" s="122">
        <v>3</v>
      </c>
      <c r="C5" s="123" t="s">
        <v>183</v>
      </c>
      <c r="D5" s="99">
        <v>16630000</v>
      </c>
      <c r="E5" s="100"/>
      <c r="F5" s="99"/>
      <c r="G5" s="100"/>
      <c r="H5" s="101"/>
      <c r="I5" s="101"/>
      <c r="J5" s="101"/>
      <c r="K5" s="107">
        <f t="shared" ref="K5:K24" si="0">D5+G5+E5-F5-H5-I5+J5</f>
        <v>16630000</v>
      </c>
      <c r="M5" s="116"/>
      <c r="N5" s="115"/>
    </row>
    <row r="6" spans="1:14" s="114" customFormat="1">
      <c r="A6" s="114" t="s">
        <v>179</v>
      </c>
      <c r="B6" s="122">
        <v>4</v>
      </c>
      <c r="C6" s="123" t="s">
        <v>184</v>
      </c>
      <c r="D6" s="99">
        <v>87754000</v>
      </c>
      <c r="E6" s="100"/>
      <c r="F6" s="99"/>
      <c r="G6" s="100"/>
      <c r="H6" s="101"/>
      <c r="I6" s="101"/>
      <c r="J6" s="101"/>
      <c r="K6" s="107">
        <f t="shared" si="0"/>
        <v>87754000</v>
      </c>
      <c r="M6" s="116"/>
      <c r="N6" s="115"/>
    </row>
    <row r="7" spans="1:14" s="114" customFormat="1">
      <c r="A7" s="114" t="s">
        <v>179</v>
      </c>
      <c r="B7" s="122">
        <v>5</v>
      </c>
      <c r="C7" s="123" t="s">
        <v>185</v>
      </c>
      <c r="D7" s="99">
        <v>104747000</v>
      </c>
      <c r="E7" s="102"/>
      <c r="F7" s="124"/>
      <c r="G7" s="100"/>
      <c r="H7" s="101"/>
      <c r="I7" s="101"/>
      <c r="J7" s="101"/>
      <c r="K7" s="107">
        <f t="shared" si="0"/>
        <v>104747000</v>
      </c>
      <c r="M7" s="116"/>
      <c r="N7" s="115"/>
    </row>
    <row r="8" spans="1:14" s="114" customFormat="1">
      <c r="A8" s="114" t="s">
        <v>179</v>
      </c>
      <c r="B8" s="122">
        <v>6</v>
      </c>
      <c r="C8" s="123" t="s">
        <v>186</v>
      </c>
      <c r="D8" s="99">
        <v>125762000</v>
      </c>
      <c r="E8" s="100"/>
      <c r="F8" s="99"/>
      <c r="G8" s="100"/>
      <c r="H8" s="101"/>
      <c r="I8" s="101"/>
      <c r="J8" s="101"/>
      <c r="K8" s="107">
        <f t="shared" si="0"/>
        <v>125762000</v>
      </c>
      <c r="M8" s="116"/>
      <c r="N8" s="115"/>
    </row>
    <row r="9" spans="1:14" s="114" customFormat="1">
      <c r="A9" s="114" t="s">
        <v>179</v>
      </c>
      <c r="B9" s="122">
        <v>7</v>
      </c>
      <c r="C9" s="123" t="s">
        <v>187</v>
      </c>
      <c r="D9" s="99">
        <v>3313991000</v>
      </c>
      <c r="E9" s="100"/>
      <c r="F9" s="99"/>
      <c r="G9" s="100"/>
      <c r="H9" s="101"/>
      <c r="I9" s="101"/>
      <c r="J9" s="101"/>
      <c r="K9" s="107">
        <f t="shared" si="0"/>
        <v>3313991000</v>
      </c>
      <c r="M9" s="116"/>
      <c r="N9" s="115"/>
    </row>
    <row r="10" spans="1:14" s="114" customFormat="1">
      <c r="A10" s="114" t="s">
        <v>179</v>
      </c>
      <c r="B10" s="122">
        <v>8</v>
      </c>
      <c r="C10" s="123" t="s">
        <v>188</v>
      </c>
      <c r="D10" s="99">
        <v>27028341</v>
      </c>
      <c r="E10" s="100"/>
      <c r="F10" s="99"/>
      <c r="G10" s="100"/>
      <c r="H10" s="101"/>
      <c r="I10" s="101"/>
      <c r="J10" s="101"/>
      <c r="K10" s="107">
        <f t="shared" si="0"/>
        <v>27028341</v>
      </c>
      <c r="M10" s="116"/>
      <c r="N10" s="115"/>
    </row>
    <row r="11" spans="1:14" s="114" customFormat="1">
      <c r="A11" s="114" t="s">
        <v>179</v>
      </c>
      <c r="B11" s="122">
        <v>9</v>
      </c>
      <c r="C11" s="123" t="s">
        <v>189</v>
      </c>
      <c r="D11" s="99">
        <v>43228770</v>
      </c>
      <c r="E11" s="100"/>
      <c r="F11" s="99"/>
      <c r="G11" s="100"/>
      <c r="H11" s="101"/>
      <c r="I11" s="101"/>
      <c r="J11" s="101"/>
      <c r="K11" s="107">
        <f t="shared" si="0"/>
        <v>43228770</v>
      </c>
      <c r="M11" s="116"/>
      <c r="N11" s="115"/>
    </row>
    <row r="12" spans="1:14" s="114" customFormat="1">
      <c r="A12" s="114" t="s">
        <v>179</v>
      </c>
      <c r="B12" s="122">
        <v>10</v>
      </c>
      <c r="C12" s="123" t="s">
        <v>190</v>
      </c>
      <c r="D12" s="99">
        <v>639585000</v>
      </c>
      <c r="E12" s="100"/>
      <c r="F12" s="99"/>
      <c r="G12" s="100"/>
      <c r="H12" s="101"/>
      <c r="I12" s="101"/>
      <c r="J12" s="101"/>
      <c r="K12" s="107">
        <f t="shared" si="0"/>
        <v>639585000</v>
      </c>
      <c r="M12" s="116"/>
      <c r="N12" s="115"/>
    </row>
    <row r="13" spans="1:14" s="114" customFormat="1">
      <c r="A13" s="114" t="s">
        <v>179</v>
      </c>
      <c r="B13" s="122">
        <v>11</v>
      </c>
      <c r="C13" s="123" t="s">
        <v>191</v>
      </c>
      <c r="D13" s="99">
        <v>162469000</v>
      </c>
      <c r="E13" s="100"/>
      <c r="F13" s="99"/>
      <c r="G13" s="100"/>
      <c r="H13" s="101"/>
      <c r="I13" s="101"/>
      <c r="J13" s="101"/>
      <c r="K13" s="107">
        <f t="shared" si="0"/>
        <v>162469000</v>
      </c>
      <c r="M13" s="116"/>
      <c r="N13" s="115"/>
    </row>
    <row r="14" spans="1:14" s="114" customFormat="1">
      <c r="A14" s="114" t="s">
        <v>179</v>
      </c>
      <c r="B14" s="122">
        <v>12</v>
      </c>
      <c r="C14" s="123" t="s">
        <v>192</v>
      </c>
      <c r="D14" s="99">
        <v>2164933000</v>
      </c>
      <c r="E14" s="100"/>
      <c r="F14" s="99"/>
      <c r="G14" s="100"/>
      <c r="H14" s="101"/>
      <c r="I14" s="101"/>
      <c r="J14" s="101"/>
      <c r="K14" s="107">
        <f t="shared" si="0"/>
        <v>2164933000</v>
      </c>
      <c r="M14" s="116"/>
      <c r="N14" s="116"/>
    </row>
    <row r="15" spans="1:14" s="125" customFormat="1">
      <c r="A15" s="125" t="s">
        <v>179</v>
      </c>
      <c r="B15" s="122">
        <v>13</v>
      </c>
      <c r="C15" s="123" t="s">
        <v>193</v>
      </c>
      <c r="D15" s="103">
        <v>17456000</v>
      </c>
      <c r="E15" s="104"/>
      <c r="F15" s="103"/>
      <c r="G15" s="104"/>
      <c r="H15" s="105"/>
      <c r="I15" s="105"/>
      <c r="J15" s="105"/>
      <c r="K15" s="110">
        <f t="shared" si="0"/>
        <v>17456000</v>
      </c>
      <c r="L15" s="114"/>
      <c r="M15" s="116"/>
      <c r="N15" s="116"/>
    </row>
    <row r="16" spans="1:14" s="114" customFormat="1">
      <c r="B16" s="122">
        <v>14</v>
      </c>
      <c r="C16" s="126" t="s">
        <v>194</v>
      </c>
      <c r="D16" s="99">
        <v>125653330</v>
      </c>
      <c r="E16" s="100">
        <v>-17630</v>
      </c>
      <c r="F16" s="99">
        <v>838500</v>
      </c>
      <c r="G16" s="100">
        <v>954920</v>
      </c>
      <c r="H16" s="101">
        <v>0</v>
      </c>
      <c r="I16" s="101"/>
      <c r="J16" s="101"/>
      <c r="K16" s="107">
        <f t="shared" si="0"/>
        <v>125752120</v>
      </c>
      <c r="M16" s="116"/>
      <c r="N16" s="115"/>
    </row>
    <row r="17" spans="1:15">
      <c r="A17" s="114"/>
      <c r="B17" s="122">
        <v>19</v>
      </c>
      <c r="C17" s="126" t="s">
        <v>115</v>
      </c>
      <c r="D17" s="99">
        <v>58977913</v>
      </c>
      <c r="E17" s="106"/>
      <c r="F17" s="99"/>
      <c r="G17" s="106"/>
      <c r="H17" s="101"/>
      <c r="I17" s="101"/>
      <c r="J17" s="101"/>
      <c r="K17" s="107">
        <f t="shared" si="0"/>
        <v>58977913</v>
      </c>
      <c r="M17" s="116"/>
    </row>
    <row r="18" spans="1:15">
      <c r="B18" s="122"/>
      <c r="C18" s="126" t="s">
        <v>195</v>
      </c>
      <c r="D18" s="99">
        <v>441084945</v>
      </c>
      <c r="E18" s="99"/>
      <c r="F18" s="99"/>
      <c r="G18" s="99"/>
      <c r="H18" s="101"/>
      <c r="I18" s="101"/>
      <c r="J18" s="101"/>
      <c r="K18" s="107">
        <f t="shared" si="0"/>
        <v>441084945</v>
      </c>
      <c r="M18" s="127"/>
    </row>
    <row r="19" spans="1:15">
      <c r="A19" s="114"/>
      <c r="B19" s="122"/>
      <c r="C19" s="126"/>
      <c r="D19" s="99"/>
      <c r="E19" s="99"/>
      <c r="F19" s="99"/>
      <c r="G19" s="99"/>
      <c r="H19" s="101"/>
      <c r="I19" s="101"/>
      <c r="J19" s="101"/>
      <c r="K19" s="107">
        <f t="shared" si="0"/>
        <v>0</v>
      </c>
    </row>
    <row r="20" spans="1:15">
      <c r="A20" s="114"/>
      <c r="B20" s="122"/>
      <c r="C20" s="126"/>
      <c r="D20" s="99"/>
      <c r="E20" s="99"/>
      <c r="F20" s="99"/>
      <c r="G20" s="99"/>
      <c r="H20" s="101"/>
      <c r="I20" s="101"/>
      <c r="J20" s="101"/>
      <c r="K20" s="107">
        <f t="shared" si="0"/>
        <v>0</v>
      </c>
      <c r="M20" s="116"/>
    </row>
    <row r="21" spans="1:15">
      <c r="B21" s="122"/>
      <c r="C21" s="126"/>
      <c r="D21" s="99"/>
      <c r="E21" s="99"/>
      <c r="F21" s="99"/>
      <c r="G21" s="99"/>
      <c r="H21" s="101"/>
      <c r="I21" s="101"/>
      <c r="J21" s="101"/>
      <c r="K21" s="107">
        <f t="shared" si="0"/>
        <v>0</v>
      </c>
    </row>
    <row r="22" spans="1:15">
      <c r="B22" s="122"/>
      <c r="C22" s="126"/>
      <c r="D22" s="99"/>
      <c r="E22" s="99"/>
      <c r="F22" s="99"/>
      <c r="G22" s="99"/>
      <c r="H22" s="101"/>
      <c r="I22" s="101"/>
      <c r="J22" s="101"/>
      <c r="K22" s="107">
        <f t="shared" si="0"/>
        <v>0</v>
      </c>
    </row>
    <row r="23" spans="1:15">
      <c r="B23" s="122"/>
      <c r="C23" s="126"/>
      <c r="D23" s="99"/>
      <c r="E23" s="99"/>
      <c r="F23" s="99"/>
      <c r="G23" s="99"/>
      <c r="H23" s="99"/>
      <c r="I23" s="99"/>
      <c r="J23" s="99"/>
      <c r="K23" s="107">
        <f t="shared" si="0"/>
        <v>0</v>
      </c>
    </row>
    <row r="24" spans="1:15" ht="14.25" thickBot="1">
      <c r="B24" s="128" t="s">
        <v>177</v>
      </c>
      <c r="C24" s="129"/>
      <c r="D24" s="108"/>
      <c r="E24" s="108"/>
      <c r="F24" s="108"/>
      <c r="G24" s="108"/>
      <c r="H24" s="108"/>
      <c r="I24" s="108"/>
      <c r="J24" s="108"/>
      <c r="K24" s="109">
        <f t="shared" si="0"/>
        <v>0</v>
      </c>
      <c r="L24" s="114" t="s">
        <v>180</v>
      </c>
    </row>
    <row r="25" spans="1:15" ht="15" thickTop="1" thickBot="1">
      <c r="B25" s="130" t="s">
        <v>3</v>
      </c>
      <c r="C25" s="131"/>
      <c r="D25" s="111">
        <f>SUM(D3:D24)</f>
        <v>29313894743</v>
      </c>
      <c r="E25" s="111"/>
      <c r="F25" s="111">
        <f>SUM(F3:F24)</f>
        <v>161593560</v>
      </c>
      <c r="G25" s="111">
        <f>SUM(G3:G24)</f>
        <v>167245061</v>
      </c>
      <c r="H25" s="111">
        <f t="shared" ref="H25:J25" si="1">SUM(H3:H24)</f>
        <v>0</v>
      </c>
      <c r="I25" s="111">
        <f t="shared" si="1"/>
        <v>0</v>
      </c>
      <c r="J25" s="111">
        <f t="shared" si="1"/>
        <v>0</v>
      </c>
      <c r="K25" s="112">
        <f>SUM(K3:K24)</f>
        <v>29317752393</v>
      </c>
      <c r="L25" s="114">
        <v>29317752393</v>
      </c>
      <c r="M25" s="116">
        <f>+L25-K25</f>
        <v>0</v>
      </c>
      <c r="O25" s="116"/>
    </row>
    <row r="26" spans="1:15">
      <c r="E26" s="114"/>
      <c r="G26" s="114"/>
    </row>
  </sheetData>
  <phoneticPr fontId="6"/>
  <dataValidations count="1">
    <dataValidation allowBlank="1" showInputMessage="1" showErrorMessage="1" promptTitle="(A)長期延滞債権・未収金sheetより" sqref="E2" xr:uid="{00000000-0002-0000-0E00-000000000000}"/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B1:C8"/>
  <sheetViews>
    <sheetView view="pageBreakPreview" zoomScale="112" zoomScaleNormal="178" zoomScaleSheetLayoutView="112" workbookViewId="0">
      <selection activeCell="I25" sqref="I25"/>
    </sheetView>
  </sheetViews>
  <sheetFormatPr defaultRowHeight="13.5"/>
  <cols>
    <col min="1" max="1" width="0.375" style="15" customWidth="1"/>
    <col min="2" max="2" width="17.25" style="15" customWidth="1"/>
    <col min="3" max="3" width="10.625" style="15" customWidth="1"/>
    <col min="4" max="4" width="0.375" style="15" customWidth="1"/>
    <col min="5" max="5" width="39.5" style="15" customWidth="1"/>
    <col min="6" max="16384" width="9" style="15"/>
  </cols>
  <sheetData>
    <row r="1" spans="2:3" ht="24.75" customHeight="1"/>
    <row r="2" spans="2:3" ht="10.5" customHeight="1">
      <c r="B2" s="295" t="s">
        <v>49</v>
      </c>
      <c r="C2" s="295"/>
    </row>
    <row r="3" spans="2:3" ht="9.75" customHeight="1">
      <c r="B3" s="56" t="s">
        <v>50</v>
      </c>
      <c r="C3" s="30" t="str">
        <f>単位</f>
        <v>（単位：円）</v>
      </c>
    </row>
    <row r="4" spans="2:3" ht="18.95" customHeight="1">
      <c r="B4" s="57" t="s">
        <v>26</v>
      </c>
      <c r="C4" s="57" t="s">
        <v>40</v>
      </c>
    </row>
    <row r="5" spans="2:3" ht="15" customHeight="1">
      <c r="B5" s="58" t="s">
        <v>51</v>
      </c>
      <c r="C5" s="59">
        <v>312</v>
      </c>
    </row>
    <row r="6" spans="2:3" ht="15" customHeight="1">
      <c r="B6" s="58" t="s">
        <v>52</v>
      </c>
      <c r="C6" s="59"/>
    </row>
    <row r="7" spans="2:3" ht="15" customHeight="1">
      <c r="B7" s="60" t="s">
        <v>2</v>
      </c>
      <c r="C7" s="61">
        <f>SUM(C5:C6)</f>
        <v>312</v>
      </c>
    </row>
    <row r="8" spans="2:3" ht="1.9" customHeight="1"/>
  </sheetData>
  <mergeCells count="1">
    <mergeCell ref="B2:C2"/>
  </mergeCells>
  <phoneticPr fontId="6"/>
  <pageMargins left="0.70866141732283472" right="0.70866141732283472" top="0.74803149606299213" bottom="0.74803149606299213" header="0.31496062992125984" footer="0.31496062992125984"/>
  <pageSetup paperSize="9" scale="2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3"/>
  <sheetViews>
    <sheetView workbookViewId="0">
      <selection activeCell="I17" sqref="I17"/>
    </sheetView>
  </sheetViews>
  <sheetFormatPr defaultColWidth="8.875" defaultRowHeight="11.25"/>
  <cols>
    <col min="1" max="1" width="30.875" style="132" customWidth="1"/>
    <col min="2" max="11" width="15.875" style="132" customWidth="1"/>
    <col min="12" max="16384" width="8.875" style="132"/>
  </cols>
  <sheetData>
    <row r="1" spans="1:9" ht="21">
      <c r="A1" s="247" t="s">
        <v>239</v>
      </c>
      <c r="B1" s="247"/>
      <c r="C1" s="247"/>
      <c r="D1" s="247"/>
      <c r="E1" s="247"/>
      <c r="F1" s="247"/>
      <c r="G1" s="247"/>
      <c r="H1" s="247"/>
      <c r="I1" s="247"/>
    </row>
    <row r="2" spans="1:9" ht="13.5">
      <c r="A2" s="133" t="s">
        <v>204</v>
      </c>
      <c r="B2" s="133"/>
      <c r="C2" s="133"/>
      <c r="D2" s="133"/>
      <c r="E2" s="133"/>
      <c r="F2" s="133"/>
      <c r="G2" s="133"/>
      <c r="H2" s="133"/>
      <c r="I2" s="134" t="s">
        <v>235</v>
      </c>
    </row>
    <row r="3" spans="1:9" ht="13.5">
      <c r="A3" s="133" t="s">
        <v>205</v>
      </c>
      <c r="B3" s="133"/>
      <c r="C3" s="133"/>
      <c r="D3" s="133"/>
      <c r="E3" s="133"/>
      <c r="F3" s="133"/>
      <c r="G3" s="133"/>
      <c r="H3" s="133"/>
      <c r="I3" s="133"/>
    </row>
    <row r="4" spans="1:9" ht="13.5">
      <c r="A4" s="133"/>
      <c r="B4" s="133"/>
      <c r="C4" s="133"/>
      <c r="D4" s="133"/>
      <c r="E4" s="133"/>
      <c r="F4" s="133"/>
      <c r="G4" s="133"/>
      <c r="H4" s="133"/>
      <c r="I4" s="134" t="s">
        <v>236</v>
      </c>
    </row>
    <row r="5" spans="1:9" ht="22.5">
      <c r="A5" s="135" t="s">
        <v>206</v>
      </c>
      <c r="B5" s="136" t="s">
        <v>227</v>
      </c>
      <c r="C5" s="135" t="s">
        <v>228</v>
      </c>
      <c r="D5" s="135" t="s">
        <v>229</v>
      </c>
      <c r="E5" s="135" t="s">
        <v>230</v>
      </c>
      <c r="F5" s="135" t="s">
        <v>231</v>
      </c>
      <c r="G5" s="135" t="s">
        <v>232</v>
      </c>
      <c r="H5" s="135" t="s">
        <v>233</v>
      </c>
      <c r="I5" s="135" t="s">
        <v>226</v>
      </c>
    </row>
    <row r="6" spans="1:9">
      <c r="A6" s="137" t="s">
        <v>214</v>
      </c>
      <c r="B6" s="138">
        <v>15838901208</v>
      </c>
      <c r="C6" s="138">
        <v>33171932078</v>
      </c>
      <c r="D6" s="138">
        <v>3027253251</v>
      </c>
      <c r="E6" s="138">
        <v>11366444751</v>
      </c>
      <c r="F6" s="138">
        <v>2190196947</v>
      </c>
      <c r="G6" s="138">
        <v>658635238</v>
      </c>
      <c r="H6" s="138">
        <v>16855371362</v>
      </c>
      <c r="I6" s="138">
        <v>83124729007</v>
      </c>
    </row>
    <row r="7" spans="1:9">
      <c r="A7" s="137" t="s">
        <v>215</v>
      </c>
      <c r="B7" s="138">
        <v>8659248917</v>
      </c>
      <c r="C7" s="138">
        <v>21382139750</v>
      </c>
      <c r="D7" s="138">
        <v>2063520772</v>
      </c>
      <c r="E7" s="138">
        <v>1461560088</v>
      </c>
      <c r="F7" s="138">
        <v>1884670736</v>
      </c>
      <c r="G7" s="138">
        <v>104449538</v>
      </c>
      <c r="H7" s="138">
        <v>9748953975</v>
      </c>
      <c r="I7" s="138">
        <v>45320537948</v>
      </c>
    </row>
    <row r="8" spans="1:9">
      <c r="A8" s="137" t="s">
        <v>216</v>
      </c>
      <c r="B8" s="138" t="s">
        <v>45</v>
      </c>
      <c r="C8" s="138" t="s">
        <v>45</v>
      </c>
      <c r="D8" s="138" t="s">
        <v>45</v>
      </c>
      <c r="E8" s="138" t="s">
        <v>45</v>
      </c>
      <c r="F8" s="138" t="s">
        <v>45</v>
      </c>
      <c r="G8" s="138" t="s">
        <v>45</v>
      </c>
      <c r="H8" s="138" t="s">
        <v>45</v>
      </c>
      <c r="I8" s="138" t="s">
        <v>45</v>
      </c>
    </row>
    <row r="9" spans="1:9">
      <c r="A9" s="137" t="s">
        <v>217</v>
      </c>
      <c r="B9" s="138">
        <v>6946070961</v>
      </c>
      <c r="C9" s="138">
        <v>11084417263</v>
      </c>
      <c r="D9" s="138">
        <v>958520748</v>
      </c>
      <c r="E9" s="138">
        <v>9859360484</v>
      </c>
      <c r="F9" s="138">
        <v>199543222</v>
      </c>
      <c r="G9" s="138">
        <v>161719429</v>
      </c>
      <c r="H9" s="138">
        <v>6892782140</v>
      </c>
      <c r="I9" s="138">
        <v>36102414247</v>
      </c>
    </row>
    <row r="10" spans="1:9">
      <c r="A10" s="137" t="s">
        <v>218</v>
      </c>
      <c r="B10" s="138">
        <v>91752530</v>
      </c>
      <c r="C10" s="138">
        <v>78381221</v>
      </c>
      <c r="D10" s="138">
        <v>1086731</v>
      </c>
      <c r="E10" s="138">
        <v>41454179</v>
      </c>
      <c r="F10" s="138">
        <v>105982989</v>
      </c>
      <c r="G10" s="138">
        <v>391844771</v>
      </c>
      <c r="H10" s="138">
        <v>81023656</v>
      </c>
      <c r="I10" s="138">
        <v>791526077</v>
      </c>
    </row>
    <row r="11" spans="1:9">
      <c r="A11" s="137" t="s">
        <v>219</v>
      </c>
      <c r="B11" s="138" t="s">
        <v>45</v>
      </c>
      <c r="C11" s="138" t="s">
        <v>45</v>
      </c>
      <c r="D11" s="138" t="s">
        <v>45</v>
      </c>
      <c r="E11" s="138" t="s">
        <v>45</v>
      </c>
      <c r="F11" s="138" t="s">
        <v>45</v>
      </c>
      <c r="G11" s="138" t="s">
        <v>45</v>
      </c>
      <c r="H11" s="138" t="s">
        <v>45</v>
      </c>
      <c r="I11" s="138" t="s">
        <v>45</v>
      </c>
    </row>
    <row r="12" spans="1:9">
      <c r="A12" s="137" t="s">
        <v>220</v>
      </c>
      <c r="B12" s="138" t="s">
        <v>45</v>
      </c>
      <c r="C12" s="138" t="s">
        <v>45</v>
      </c>
      <c r="D12" s="138" t="s">
        <v>45</v>
      </c>
      <c r="E12" s="138" t="s">
        <v>45</v>
      </c>
      <c r="F12" s="138" t="s">
        <v>45</v>
      </c>
      <c r="G12" s="138" t="s">
        <v>45</v>
      </c>
      <c r="H12" s="138" t="s">
        <v>45</v>
      </c>
      <c r="I12" s="138" t="s">
        <v>45</v>
      </c>
    </row>
    <row r="13" spans="1:9">
      <c r="A13" s="137" t="s">
        <v>221</v>
      </c>
      <c r="B13" s="138" t="s">
        <v>45</v>
      </c>
      <c r="C13" s="138" t="s">
        <v>45</v>
      </c>
      <c r="D13" s="138" t="s">
        <v>45</v>
      </c>
      <c r="E13" s="138" t="s">
        <v>45</v>
      </c>
      <c r="F13" s="138" t="s">
        <v>45</v>
      </c>
      <c r="G13" s="138" t="s">
        <v>45</v>
      </c>
      <c r="H13" s="138" t="s">
        <v>45</v>
      </c>
      <c r="I13" s="138" t="s">
        <v>45</v>
      </c>
    </row>
    <row r="14" spans="1:9">
      <c r="A14" s="137" t="s">
        <v>237</v>
      </c>
      <c r="B14" s="138" t="s">
        <v>45</v>
      </c>
      <c r="C14" s="138" t="s">
        <v>45</v>
      </c>
      <c r="D14" s="138" t="s">
        <v>45</v>
      </c>
      <c r="E14" s="138" t="s">
        <v>45</v>
      </c>
      <c r="F14" s="138" t="s">
        <v>45</v>
      </c>
      <c r="G14" s="138" t="s">
        <v>45</v>
      </c>
      <c r="H14" s="138" t="s">
        <v>45</v>
      </c>
      <c r="I14" s="138" t="s">
        <v>45</v>
      </c>
    </row>
    <row r="15" spans="1:9">
      <c r="A15" s="137" t="s">
        <v>223</v>
      </c>
      <c r="B15" s="138">
        <v>141828800</v>
      </c>
      <c r="C15" s="138">
        <v>626993844</v>
      </c>
      <c r="D15" s="138">
        <v>4125000</v>
      </c>
      <c r="E15" s="138">
        <v>4070000</v>
      </c>
      <c r="F15" s="138" t="s">
        <v>45</v>
      </c>
      <c r="G15" s="138">
        <v>621500</v>
      </c>
      <c r="H15" s="138">
        <v>132611591</v>
      </c>
      <c r="I15" s="138">
        <v>910250735</v>
      </c>
    </row>
    <row r="16" spans="1:9">
      <c r="A16" s="137" t="s">
        <v>224</v>
      </c>
      <c r="B16" s="138">
        <v>53250052186</v>
      </c>
      <c r="C16" s="138" t="s">
        <v>45</v>
      </c>
      <c r="D16" s="138">
        <v>685458608</v>
      </c>
      <c r="E16" s="138">
        <v>13545232</v>
      </c>
      <c r="F16" s="138">
        <v>55991990</v>
      </c>
      <c r="G16" s="138">
        <v>50015232</v>
      </c>
      <c r="H16" s="138">
        <v>55212779</v>
      </c>
      <c r="I16" s="138">
        <v>54110276027</v>
      </c>
    </row>
    <row r="17" spans="1:9">
      <c r="A17" s="137" t="s">
        <v>215</v>
      </c>
      <c r="B17" s="138">
        <v>42638558761</v>
      </c>
      <c r="C17" s="138">
        <v>0</v>
      </c>
      <c r="D17" s="138">
        <v>683974684</v>
      </c>
      <c r="E17" s="138">
        <v>0</v>
      </c>
      <c r="F17" s="138">
        <v>232134</v>
      </c>
      <c r="G17" s="138">
        <v>0</v>
      </c>
      <c r="H17" s="138">
        <v>19226377</v>
      </c>
      <c r="I17" s="138">
        <v>43344491540</v>
      </c>
    </row>
    <row r="18" spans="1:9">
      <c r="A18" s="137" t="s">
        <v>217</v>
      </c>
      <c r="B18" s="138">
        <v>439642935</v>
      </c>
      <c r="C18" s="138">
        <v>0</v>
      </c>
      <c r="D18" s="138">
        <v>0</v>
      </c>
      <c r="E18" s="138">
        <v>0</v>
      </c>
      <c r="F18" s="138">
        <v>0</v>
      </c>
      <c r="G18" s="138">
        <v>0</v>
      </c>
      <c r="H18" s="138">
        <v>0</v>
      </c>
      <c r="I18" s="138">
        <v>439642935</v>
      </c>
    </row>
    <row r="19" spans="1:9">
      <c r="A19" s="137" t="s">
        <v>218</v>
      </c>
      <c r="B19" s="138">
        <v>9626225789</v>
      </c>
      <c r="C19" s="138">
        <v>0</v>
      </c>
      <c r="D19" s="138">
        <v>1483924</v>
      </c>
      <c r="E19" s="138">
        <v>8705232</v>
      </c>
      <c r="F19" s="138">
        <v>55759856</v>
      </c>
      <c r="G19" s="138">
        <v>50015232</v>
      </c>
      <c r="H19" s="138">
        <v>33486818</v>
      </c>
      <c r="I19" s="138">
        <v>9775676851</v>
      </c>
    </row>
    <row r="20" spans="1:9">
      <c r="A20" s="137" t="s">
        <v>237</v>
      </c>
      <c r="B20" s="138" t="s">
        <v>45</v>
      </c>
      <c r="C20" s="138" t="s">
        <v>45</v>
      </c>
      <c r="D20" s="138" t="s">
        <v>45</v>
      </c>
      <c r="E20" s="138" t="s">
        <v>45</v>
      </c>
      <c r="F20" s="138" t="s">
        <v>45</v>
      </c>
      <c r="G20" s="138" t="s">
        <v>45</v>
      </c>
      <c r="H20" s="138" t="s">
        <v>45</v>
      </c>
      <c r="I20" s="138" t="s">
        <v>45</v>
      </c>
    </row>
    <row r="21" spans="1:9">
      <c r="A21" s="137" t="s">
        <v>238</v>
      </c>
      <c r="B21" s="138">
        <v>545624701</v>
      </c>
      <c r="C21" s="138" t="s">
        <v>45</v>
      </c>
      <c r="D21" s="138" t="s">
        <v>45</v>
      </c>
      <c r="E21" s="138">
        <v>4840000</v>
      </c>
      <c r="F21" s="138" t="s">
        <v>45</v>
      </c>
      <c r="G21" s="138" t="s">
        <v>45</v>
      </c>
      <c r="H21" s="138" t="s">
        <v>45</v>
      </c>
      <c r="I21" s="138">
        <v>550464701</v>
      </c>
    </row>
    <row r="22" spans="1:9">
      <c r="A22" s="137" t="s">
        <v>225</v>
      </c>
      <c r="B22" s="138">
        <v>33675953</v>
      </c>
      <c r="C22" s="138">
        <v>193649451</v>
      </c>
      <c r="D22" s="138">
        <v>6871394</v>
      </c>
      <c r="E22" s="138">
        <v>1036893</v>
      </c>
      <c r="F22" s="138">
        <v>840670</v>
      </c>
      <c r="G22" s="138">
        <v>81968763</v>
      </c>
      <c r="H22" s="138">
        <v>61744802</v>
      </c>
      <c r="I22" s="138">
        <v>379787926</v>
      </c>
    </row>
    <row r="23" spans="1:9">
      <c r="A23" s="137" t="s">
        <v>226</v>
      </c>
      <c r="B23" s="138">
        <v>69122629347</v>
      </c>
      <c r="C23" s="138">
        <v>33365581529</v>
      </c>
      <c r="D23" s="138">
        <v>3719583253</v>
      </c>
      <c r="E23" s="138">
        <v>11381026876</v>
      </c>
      <c r="F23" s="138">
        <v>2247029607</v>
      </c>
      <c r="G23" s="138">
        <v>790619233</v>
      </c>
      <c r="H23" s="138">
        <v>16972328943</v>
      </c>
      <c r="I23" s="138">
        <v>137614792960</v>
      </c>
    </row>
  </sheetData>
  <mergeCells count="1">
    <mergeCell ref="A1:I1"/>
  </mergeCells>
  <phoneticPr fontId="6"/>
  <pageMargins left="0.3888888888888889" right="0.3888888888888889" top="0.3888888888888889" bottom="0.3888888888888889" header="0.19444444444444445" footer="0.19444444444444445"/>
  <pageSetup paperSize="9" scale="89" fitToHeight="0" orientation="landscape" r:id="rId1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F0000"/>
  </sheetPr>
  <dimension ref="A1:N25"/>
  <sheetViews>
    <sheetView view="pageBreakPreview" zoomScale="80" zoomScaleNormal="100" zoomScaleSheetLayoutView="80" workbookViewId="0">
      <selection activeCell="K22" sqref="K22"/>
    </sheetView>
  </sheetViews>
  <sheetFormatPr defaultRowHeight="13.5"/>
  <cols>
    <col min="1" max="1" width="33.5" style="15" customWidth="1"/>
    <col min="2" max="11" width="18.5" style="15" customWidth="1"/>
    <col min="12" max="12" width="1.25" style="15" customWidth="1"/>
    <col min="13" max="16384" width="9" style="15"/>
  </cols>
  <sheetData>
    <row r="1" spans="1:14" ht="34.5" customHeight="1">
      <c r="A1" s="24" t="s">
        <v>4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4" s="25" customFormat="1" ht="22.5" customHeight="1">
      <c r="A2" s="25" t="s">
        <v>5</v>
      </c>
      <c r="H2" s="32" t="s">
        <v>236</v>
      </c>
    </row>
    <row r="3" spans="1:14" s="28" customFormat="1" ht="48" customHeight="1">
      <c r="A3" s="33" t="s">
        <v>6</v>
      </c>
      <c r="B3" s="34" t="s">
        <v>7</v>
      </c>
      <c r="C3" s="34" t="s">
        <v>8</v>
      </c>
      <c r="D3" s="34" t="s">
        <v>9</v>
      </c>
      <c r="E3" s="34" t="s">
        <v>10</v>
      </c>
      <c r="F3" s="34" t="s">
        <v>11</v>
      </c>
      <c r="G3" s="34" t="s">
        <v>12</v>
      </c>
      <c r="H3" s="26" t="s">
        <v>13</v>
      </c>
      <c r="I3" s="27"/>
    </row>
    <row r="4" spans="1:14" s="28" customFormat="1" ht="22.5" customHeight="1">
      <c r="A4" s="35"/>
      <c r="B4" s="35"/>
      <c r="C4" s="35"/>
      <c r="D4" s="35"/>
      <c r="E4" s="35"/>
      <c r="F4" s="35"/>
      <c r="G4" s="35"/>
      <c r="H4" s="35"/>
    </row>
    <row r="5" spans="1:14" s="28" customFormat="1" ht="22.5" customHeight="1">
      <c r="A5" s="33" t="s">
        <v>2</v>
      </c>
      <c r="B5" s="35"/>
      <c r="C5" s="35"/>
      <c r="D5" s="35"/>
      <c r="E5" s="35"/>
      <c r="F5" s="35"/>
      <c r="G5" s="35"/>
      <c r="H5" s="35"/>
    </row>
    <row r="6" spans="1:14" ht="22.5" customHeight="1"/>
    <row r="7" spans="1:14" s="25" customFormat="1" ht="22.5" customHeight="1">
      <c r="A7" s="25" t="s">
        <v>43</v>
      </c>
      <c r="J7" s="32" t="s">
        <v>236</v>
      </c>
    </row>
    <row r="8" spans="1:14" s="28" customFormat="1" ht="48" customHeight="1">
      <c r="A8" s="33" t="s">
        <v>14</v>
      </c>
      <c r="B8" s="26" t="s">
        <v>15</v>
      </c>
      <c r="C8" s="34" t="s">
        <v>16</v>
      </c>
      <c r="D8" s="34" t="s">
        <v>17</v>
      </c>
      <c r="E8" s="34" t="s">
        <v>18</v>
      </c>
      <c r="F8" s="34" t="s">
        <v>19</v>
      </c>
      <c r="G8" s="34" t="s">
        <v>20</v>
      </c>
      <c r="H8" s="34" t="s">
        <v>21</v>
      </c>
      <c r="I8" s="34" t="s">
        <v>22</v>
      </c>
      <c r="J8" s="26" t="s">
        <v>13</v>
      </c>
    </row>
    <row r="9" spans="1:14" s="28" customFormat="1" ht="22.5" customHeight="1">
      <c r="A9" s="139" t="s">
        <v>116</v>
      </c>
      <c r="B9" s="142">
        <v>100000000</v>
      </c>
      <c r="C9" s="142">
        <v>97884942</v>
      </c>
      <c r="D9" s="142">
        <v>1122840</v>
      </c>
      <c r="E9" s="143">
        <f t="shared" ref="E9" si="0">C9-D9</f>
        <v>96762102</v>
      </c>
      <c r="F9" s="144">
        <v>3000000</v>
      </c>
      <c r="G9" s="144" t="s">
        <v>48</v>
      </c>
      <c r="H9" s="145">
        <v>3225403400</v>
      </c>
      <c r="I9" s="146" t="s">
        <v>45</v>
      </c>
      <c r="J9" s="142">
        <v>100000000</v>
      </c>
    </row>
    <row r="10" spans="1:14" s="28" customFormat="1" ht="22.5" customHeight="1">
      <c r="A10" s="33" t="s">
        <v>2</v>
      </c>
      <c r="B10" s="147">
        <f>SUM(B9:B9)</f>
        <v>100000000</v>
      </c>
      <c r="C10" s="147">
        <f>SUM(C9:C9)</f>
        <v>97884942</v>
      </c>
      <c r="D10" s="147">
        <f>SUM(D9:D9)</f>
        <v>1122840</v>
      </c>
      <c r="E10" s="147">
        <f>SUM(E9:E9)</f>
        <v>96762102</v>
      </c>
      <c r="F10" s="147">
        <f>SUM(F9:F9)</f>
        <v>3000000</v>
      </c>
      <c r="G10" s="148" t="s">
        <v>48</v>
      </c>
      <c r="H10" s="147">
        <v>3225403400</v>
      </c>
      <c r="I10" s="147">
        <f>SUM(I9:I9)</f>
        <v>0</v>
      </c>
      <c r="J10" s="147">
        <f>SUM(J9:J9)</f>
        <v>100000000</v>
      </c>
    </row>
    <row r="11" spans="1:14" ht="22.5" customHeight="1"/>
    <row r="12" spans="1:14" s="25" customFormat="1" ht="22.5" customHeight="1">
      <c r="A12" s="25" t="s">
        <v>44</v>
      </c>
      <c r="J12" s="31"/>
      <c r="K12" s="32" t="s">
        <v>236</v>
      </c>
    </row>
    <row r="13" spans="1:14" s="28" customFormat="1" ht="48.75" customHeight="1">
      <c r="A13" s="33" t="s">
        <v>14</v>
      </c>
      <c r="B13" s="34" t="s">
        <v>23</v>
      </c>
      <c r="C13" s="34" t="s">
        <v>16</v>
      </c>
      <c r="D13" s="34" t="s">
        <v>17</v>
      </c>
      <c r="E13" s="34" t="s">
        <v>18</v>
      </c>
      <c r="F13" s="34" t="s">
        <v>19</v>
      </c>
      <c r="G13" s="34" t="s">
        <v>20</v>
      </c>
      <c r="H13" s="34" t="s">
        <v>21</v>
      </c>
      <c r="I13" s="34" t="s">
        <v>24</v>
      </c>
      <c r="J13" s="34" t="s">
        <v>25</v>
      </c>
      <c r="K13" s="26" t="s">
        <v>13</v>
      </c>
    </row>
    <row r="14" spans="1:14" s="28" customFormat="1" ht="22.5" customHeight="1">
      <c r="A14" s="140" t="s">
        <v>117</v>
      </c>
      <c r="B14" s="149">
        <v>3530000</v>
      </c>
      <c r="C14" s="150"/>
      <c r="D14" s="150"/>
      <c r="E14" s="151">
        <f t="shared" ref="E14:E21" si="1">C14-D14</f>
        <v>0</v>
      </c>
      <c r="F14" s="150">
        <v>10435570000</v>
      </c>
      <c r="G14" s="152"/>
      <c r="H14" s="153"/>
      <c r="I14" s="154" t="s">
        <v>45</v>
      </c>
      <c r="J14" s="155">
        <f t="shared" ref="J14:J22" si="2">IFERROR(B14-I14,B14)</f>
        <v>3530000</v>
      </c>
      <c r="K14" s="156">
        <v>3530000</v>
      </c>
    </row>
    <row r="15" spans="1:14" s="28" customFormat="1" ht="22.5" customHeight="1">
      <c r="A15" s="140" t="s">
        <v>118</v>
      </c>
      <c r="B15" s="149">
        <v>3427000</v>
      </c>
      <c r="C15" s="149"/>
      <c r="D15" s="149"/>
      <c r="E15" s="151">
        <f t="shared" si="1"/>
        <v>0</v>
      </c>
      <c r="F15" s="149">
        <v>79140417406</v>
      </c>
      <c r="G15" s="152"/>
      <c r="H15" s="153"/>
      <c r="I15" s="154" t="s">
        <v>45</v>
      </c>
      <c r="J15" s="155">
        <f t="shared" si="2"/>
        <v>3427000</v>
      </c>
      <c r="K15" s="156">
        <v>3427000</v>
      </c>
      <c r="N15" s="29"/>
    </row>
    <row r="16" spans="1:14" s="28" customFormat="1" ht="22.5" customHeight="1">
      <c r="A16" s="140" t="s">
        <v>119</v>
      </c>
      <c r="B16" s="149">
        <v>2693000</v>
      </c>
      <c r="C16" s="149"/>
      <c r="D16" s="149"/>
      <c r="E16" s="151">
        <f t="shared" si="1"/>
        <v>0</v>
      </c>
      <c r="F16" s="149">
        <v>619352000</v>
      </c>
      <c r="G16" s="152"/>
      <c r="H16" s="153"/>
      <c r="I16" s="154" t="s">
        <v>45</v>
      </c>
      <c r="J16" s="155">
        <f t="shared" si="2"/>
        <v>2693000</v>
      </c>
      <c r="K16" s="156">
        <v>2693000</v>
      </c>
    </row>
    <row r="17" spans="1:11" s="28" customFormat="1" ht="22.5" customHeight="1">
      <c r="A17" s="140" t="s">
        <v>120</v>
      </c>
      <c r="B17" s="149">
        <v>62000</v>
      </c>
      <c r="C17" s="149"/>
      <c r="D17" s="149"/>
      <c r="E17" s="151">
        <f t="shared" si="1"/>
        <v>0</v>
      </c>
      <c r="F17" s="149">
        <v>23000000</v>
      </c>
      <c r="G17" s="152"/>
      <c r="H17" s="153"/>
      <c r="I17" s="154" t="s">
        <v>45</v>
      </c>
      <c r="J17" s="155">
        <f t="shared" si="2"/>
        <v>62000</v>
      </c>
      <c r="K17" s="156">
        <v>62000</v>
      </c>
    </row>
    <row r="18" spans="1:11" s="28" customFormat="1" ht="22.5" customHeight="1">
      <c r="A18" s="141" t="s">
        <v>121</v>
      </c>
      <c r="B18" s="149">
        <v>2500000</v>
      </c>
      <c r="C18" s="149"/>
      <c r="D18" s="149"/>
      <c r="E18" s="151">
        <f t="shared" si="1"/>
        <v>0</v>
      </c>
      <c r="F18" s="149">
        <v>1500000000</v>
      </c>
      <c r="G18" s="152"/>
      <c r="H18" s="153"/>
      <c r="I18" s="154" t="s">
        <v>45</v>
      </c>
      <c r="J18" s="155">
        <f>IFERROR(B18-I18,B18)</f>
        <v>2500000</v>
      </c>
      <c r="K18" s="156">
        <v>2500000</v>
      </c>
    </row>
    <row r="19" spans="1:11" s="28" customFormat="1" ht="22.5" customHeight="1">
      <c r="A19" s="141" t="s">
        <v>122</v>
      </c>
      <c r="B19" s="149">
        <v>300000000</v>
      </c>
      <c r="C19" s="149"/>
      <c r="D19" s="149"/>
      <c r="E19" s="157">
        <f t="shared" si="1"/>
        <v>0</v>
      </c>
      <c r="F19" s="149">
        <v>3000000</v>
      </c>
      <c r="G19" s="146"/>
      <c r="H19" s="153"/>
      <c r="I19" s="154" t="s">
        <v>45</v>
      </c>
      <c r="J19" s="155">
        <f t="shared" si="2"/>
        <v>300000000</v>
      </c>
      <c r="K19" s="156">
        <v>300000000</v>
      </c>
    </row>
    <row r="20" spans="1:11" s="28" customFormat="1" ht="22.5" customHeight="1">
      <c r="A20" s="141" t="s">
        <v>123</v>
      </c>
      <c r="B20" s="149">
        <v>1326800000</v>
      </c>
      <c r="C20" s="149"/>
      <c r="D20" s="149"/>
      <c r="E20" s="151">
        <f t="shared" si="1"/>
        <v>0</v>
      </c>
      <c r="F20" s="149">
        <v>14410800000</v>
      </c>
      <c r="G20" s="152"/>
      <c r="H20" s="153"/>
      <c r="I20" s="154" t="s">
        <v>45</v>
      </c>
      <c r="J20" s="155">
        <f t="shared" si="2"/>
        <v>1326800000</v>
      </c>
      <c r="K20" s="156">
        <v>1326800000</v>
      </c>
    </row>
    <row r="21" spans="1:11" s="28" customFormat="1" ht="22.5" customHeight="1">
      <c r="A21" s="141" t="s">
        <v>124</v>
      </c>
      <c r="B21" s="149">
        <v>10000000</v>
      </c>
      <c r="C21" s="149"/>
      <c r="D21" s="149"/>
      <c r="E21" s="151">
        <f t="shared" si="1"/>
        <v>0</v>
      </c>
      <c r="F21" s="149">
        <v>419200000</v>
      </c>
      <c r="G21" s="152"/>
      <c r="H21" s="153"/>
      <c r="I21" s="154" t="s">
        <v>45</v>
      </c>
      <c r="J21" s="155">
        <f t="shared" si="2"/>
        <v>10000000</v>
      </c>
      <c r="K21" s="156">
        <v>10000000</v>
      </c>
    </row>
    <row r="22" spans="1:11" s="28" customFormat="1" ht="22.5" customHeight="1">
      <c r="A22" s="141" t="s">
        <v>125</v>
      </c>
      <c r="B22" s="149">
        <v>7000000</v>
      </c>
      <c r="C22" s="149"/>
      <c r="D22" s="149"/>
      <c r="E22" s="151">
        <f>C22-D22</f>
        <v>0</v>
      </c>
      <c r="F22" s="149">
        <v>16602000000</v>
      </c>
      <c r="G22" s="152"/>
      <c r="H22" s="153"/>
      <c r="I22" s="154" t="s">
        <v>45</v>
      </c>
      <c r="J22" s="155">
        <f t="shared" si="2"/>
        <v>7000000</v>
      </c>
      <c r="K22" s="156">
        <v>7000000</v>
      </c>
    </row>
    <row r="23" spans="1:11" s="28" customFormat="1" ht="22.5" customHeight="1">
      <c r="A23" s="33" t="s">
        <v>2</v>
      </c>
      <c r="B23" s="149">
        <f>SUM(B14:B22)</f>
        <v>1656012000</v>
      </c>
      <c r="C23" s="149">
        <f t="shared" ref="C23:K23" si="3">SUM(C14:C22)</f>
        <v>0</v>
      </c>
      <c r="D23" s="149">
        <f t="shared" si="3"/>
        <v>0</v>
      </c>
      <c r="E23" s="149">
        <f t="shared" si="3"/>
        <v>0</v>
      </c>
      <c r="F23" s="149">
        <f t="shared" si="3"/>
        <v>123153339406</v>
      </c>
      <c r="G23" s="150" t="s">
        <v>48</v>
      </c>
      <c r="H23" s="149">
        <f t="shared" si="3"/>
        <v>0</v>
      </c>
      <c r="I23" s="149">
        <f t="shared" si="3"/>
        <v>0</v>
      </c>
      <c r="J23" s="149">
        <f t="shared" si="3"/>
        <v>1656012000</v>
      </c>
      <c r="K23" s="149">
        <f t="shared" si="3"/>
        <v>1656012000</v>
      </c>
    </row>
    <row r="25" spans="1:11" ht="27.75" customHeight="1"/>
  </sheetData>
  <phoneticPr fontId="6"/>
  <dataValidations count="1">
    <dataValidation type="list" allowBlank="1" showInputMessage="1" showErrorMessage="1" sqref="H2 J7 K12" xr:uid="{00000000-0002-0000-0200-000000000000}">
      <formula1>"（単位：円）,（単位：千円）,（単位：百万円）"</formula1>
    </dataValidation>
  </dataValidations>
  <pageMargins left="0.7" right="0.7" top="0.75" bottom="0.75" header="0.3" footer="0.3"/>
  <pageSetup paperSize="9" scale="6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0000"/>
    <pageSetUpPr fitToPage="1"/>
  </sheetPr>
  <dimension ref="A1:N21"/>
  <sheetViews>
    <sheetView view="pageBreakPreview"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3.5"/>
  <cols>
    <col min="1" max="1" width="33.5" customWidth="1"/>
    <col min="2" max="2" width="17.5" customWidth="1"/>
    <col min="3" max="4" width="22.625" customWidth="1"/>
    <col min="5" max="5" width="18.875" customWidth="1"/>
    <col min="6" max="7" width="15.75" customWidth="1"/>
    <col min="8" max="8" width="16.75" customWidth="1"/>
    <col min="9" max="9" width="15.75" customWidth="1"/>
    <col min="10" max="10" width="16.75" customWidth="1"/>
    <col min="11" max="11" width="16.625" customWidth="1"/>
    <col min="12" max="12" width="1.25" customWidth="1"/>
  </cols>
  <sheetData>
    <row r="1" spans="1:14" ht="20.100000000000001" customHeight="1">
      <c r="A1" s="1" t="s">
        <v>44</v>
      </c>
      <c r="J1" s="9"/>
      <c r="K1" s="9" t="str">
        <f>単位</f>
        <v>（単位：円）</v>
      </c>
    </row>
    <row r="2" spans="1:14" ht="50.1" customHeight="1">
      <c r="A2" s="4" t="s">
        <v>14</v>
      </c>
      <c r="B2" s="3" t="s">
        <v>23</v>
      </c>
      <c r="C2" s="3" t="s">
        <v>16</v>
      </c>
      <c r="D2" s="3" t="s">
        <v>17</v>
      </c>
      <c r="E2" s="3" t="s">
        <v>18</v>
      </c>
      <c r="F2" s="3" t="s">
        <v>19</v>
      </c>
      <c r="G2" s="3" t="s">
        <v>20</v>
      </c>
      <c r="H2" s="3" t="s">
        <v>21</v>
      </c>
      <c r="I2" s="3" t="s">
        <v>24</v>
      </c>
      <c r="J2" s="3" t="s">
        <v>25</v>
      </c>
      <c r="K2" s="3" t="s">
        <v>13</v>
      </c>
      <c r="L2" s="2"/>
    </row>
    <row r="3" spans="1:14" ht="50.1" customHeight="1">
      <c r="A3" s="10" t="s">
        <v>117</v>
      </c>
      <c r="B3" s="6">
        <v>3530000</v>
      </c>
      <c r="C3" s="20">
        <v>257050424476</v>
      </c>
      <c r="D3" s="20">
        <v>242995427742</v>
      </c>
      <c r="E3" s="22">
        <f t="shared" ref="E3:E10" si="0">C3-D3</f>
        <v>14054996734</v>
      </c>
      <c r="F3" s="20">
        <v>10435510000</v>
      </c>
      <c r="G3" s="7">
        <v>3.3826808656213259E-4</v>
      </c>
      <c r="H3" s="11">
        <v>4754356.8518472025</v>
      </c>
      <c r="I3" s="12"/>
      <c r="J3" s="13">
        <f t="shared" ref="J3:J12" si="1">IFERROR(B3-I3,B3)</f>
        <v>3530000</v>
      </c>
      <c r="K3" s="8"/>
      <c r="L3" s="2"/>
    </row>
    <row r="4" spans="1:14" ht="50.1" customHeight="1">
      <c r="A4" s="10" t="s">
        <v>118</v>
      </c>
      <c r="B4" s="6">
        <v>3427000</v>
      </c>
      <c r="C4" s="6">
        <v>884660603522</v>
      </c>
      <c r="D4" s="6">
        <v>783242793235</v>
      </c>
      <c r="E4" s="22">
        <f t="shared" si="0"/>
        <v>101417810287</v>
      </c>
      <c r="F4" s="6">
        <v>79036214513</v>
      </c>
      <c r="G4" s="7">
        <v>4.3359870169848804E-5</v>
      </c>
      <c r="H4" s="11">
        <v>4397463.0869546765</v>
      </c>
      <c r="I4" s="12"/>
      <c r="J4" s="13">
        <f t="shared" si="1"/>
        <v>3427000</v>
      </c>
      <c r="K4" s="8"/>
      <c r="L4" s="2"/>
      <c r="N4" s="21"/>
    </row>
    <row r="5" spans="1:14" ht="50.1" customHeight="1">
      <c r="A5" s="10" t="s">
        <v>119</v>
      </c>
      <c r="B5" s="6">
        <v>2693000</v>
      </c>
      <c r="C5" s="6">
        <v>22081596075</v>
      </c>
      <c r="D5" s="6">
        <v>21122528519</v>
      </c>
      <c r="E5" s="22">
        <f t="shared" si="0"/>
        <v>959067556</v>
      </c>
      <c r="F5" s="6">
        <v>625612000</v>
      </c>
      <c r="G5" s="7">
        <v>4.3045849504165521E-3</v>
      </c>
      <c r="H5" s="11">
        <v>4128387.7679903838</v>
      </c>
      <c r="I5" s="12"/>
      <c r="J5" s="13">
        <f t="shared" si="1"/>
        <v>2693000</v>
      </c>
      <c r="K5" s="8"/>
      <c r="L5" s="2"/>
    </row>
    <row r="6" spans="1:14" ht="50.1" customHeight="1">
      <c r="A6" s="10" t="s">
        <v>120</v>
      </c>
      <c r="B6" s="6">
        <v>62000</v>
      </c>
      <c r="C6" s="6">
        <v>363530513</v>
      </c>
      <c r="D6" s="6">
        <v>15648368</v>
      </c>
      <c r="E6" s="22">
        <f t="shared" si="0"/>
        <v>347882145</v>
      </c>
      <c r="F6" s="6">
        <v>23000000</v>
      </c>
      <c r="G6" s="7">
        <v>2.6956521739130435E-3</v>
      </c>
      <c r="H6" s="11">
        <v>937769.2604347826</v>
      </c>
      <c r="I6" s="12"/>
      <c r="J6" s="13">
        <f t="shared" si="1"/>
        <v>62000</v>
      </c>
      <c r="K6" s="8"/>
      <c r="L6" s="2"/>
    </row>
    <row r="7" spans="1:14" ht="50.1" customHeight="1">
      <c r="A7" s="14" t="s">
        <v>121</v>
      </c>
      <c r="B7" s="6">
        <v>2500000</v>
      </c>
      <c r="C7" s="6">
        <v>3877615000</v>
      </c>
      <c r="D7" s="6">
        <v>791344000</v>
      </c>
      <c r="E7" s="22">
        <f t="shared" si="0"/>
        <v>3086271000</v>
      </c>
      <c r="F7" s="6">
        <v>1500000000</v>
      </c>
      <c r="G7" s="7">
        <v>1.6666666666666668E-3</v>
      </c>
      <c r="H7" s="11">
        <v>5143785</v>
      </c>
      <c r="I7" s="12"/>
      <c r="J7" s="13">
        <f>IFERROR(B7-I7,B7)</f>
        <v>2500000</v>
      </c>
      <c r="K7" s="8"/>
      <c r="L7" s="2"/>
    </row>
    <row r="8" spans="1:14" ht="50.1" customHeight="1">
      <c r="A8" s="14" t="s">
        <v>122</v>
      </c>
      <c r="B8" s="6">
        <v>300000000</v>
      </c>
      <c r="C8" s="6">
        <v>915533269</v>
      </c>
      <c r="D8" s="6">
        <v>126159501</v>
      </c>
      <c r="E8" s="23">
        <f t="shared" si="0"/>
        <v>789373768</v>
      </c>
      <c r="F8" s="6">
        <v>3000000</v>
      </c>
      <c r="G8" s="7">
        <v>100</v>
      </c>
      <c r="H8" s="11">
        <v>78937376800</v>
      </c>
      <c r="I8" s="12"/>
      <c r="J8" s="13">
        <f t="shared" si="1"/>
        <v>300000000</v>
      </c>
      <c r="K8" s="8"/>
      <c r="L8" s="2"/>
    </row>
    <row r="9" spans="1:14" ht="50.1" customHeight="1">
      <c r="A9" s="14" t="s">
        <v>123</v>
      </c>
      <c r="B9" s="6">
        <v>1326800000</v>
      </c>
      <c r="C9" s="6">
        <v>13034583000</v>
      </c>
      <c r="D9" s="6">
        <v>1348938000</v>
      </c>
      <c r="E9" s="22">
        <f t="shared" si="0"/>
        <v>11685645000</v>
      </c>
      <c r="F9" s="6">
        <v>14410800000</v>
      </c>
      <c r="G9" s="7">
        <v>9.2069836511505257E-2</v>
      </c>
      <c r="H9" s="11">
        <v>1075895424.6814888</v>
      </c>
      <c r="I9" s="12"/>
      <c r="J9" s="13">
        <f t="shared" si="1"/>
        <v>1326800000</v>
      </c>
      <c r="K9" s="8"/>
      <c r="L9" s="2"/>
    </row>
    <row r="10" spans="1:14" ht="50.1" customHeight="1">
      <c r="A10" s="14" t="s">
        <v>124</v>
      </c>
      <c r="B10" s="6">
        <v>10000000</v>
      </c>
      <c r="C10" s="6">
        <v>2261671000</v>
      </c>
      <c r="D10" s="6">
        <v>1397119000</v>
      </c>
      <c r="E10" s="22">
        <f t="shared" si="0"/>
        <v>864552000</v>
      </c>
      <c r="F10" s="6">
        <v>419200000</v>
      </c>
      <c r="G10" s="7">
        <v>2.385496183206107E-2</v>
      </c>
      <c r="H10" s="11">
        <v>20623854.961832061</v>
      </c>
      <c r="I10" s="12"/>
      <c r="J10" s="13">
        <f t="shared" si="1"/>
        <v>10000000</v>
      </c>
      <c r="K10" s="8"/>
      <c r="L10" s="2"/>
    </row>
    <row r="11" spans="1:14" ht="50.1" customHeight="1">
      <c r="A11" s="14" t="s">
        <v>125</v>
      </c>
      <c r="B11" s="6">
        <v>7000000</v>
      </c>
      <c r="C11" s="6">
        <v>24346700000000</v>
      </c>
      <c r="D11" s="6">
        <v>24022803000000</v>
      </c>
      <c r="E11" s="22">
        <f>C11-D11</f>
        <v>323897000000</v>
      </c>
      <c r="F11" s="6">
        <v>16602000000</v>
      </c>
      <c r="G11" s="7">
        <v>4.2163594747620769E-4</v>
      </c>
      <c r="H11" s="11">
        <v>136566618.47970125</v>
      </c>
      <c r="I11" s="12"/>
      <c r="J11" s="13">
        <f t="shared" si="1"/>
        <v>7000000</v>
      </c>
      <c r="K11" s="8"/>
      <c r="L11" s="2"/>
    </row>
    <row r="12" spans="1:14" ht="50.1" customHeight="1">
      <c r="A12" s="14"/>
      <c r="B12" s="6"/>
      <c r="C12" s="6"/>
      <c r="D12" s="6"/>
      <c r="E12" s="6"/>
      <c r="F12" s="6"/>
      <c r="G12" s="7" t="e">
        <f t="shared" ref="G12" si="2">B12/F12</f>
        <v>#DIV/0!</v>
      </c>
      <c r="H12" s="11" t="e">
        <f t="shared" ref="H12" si="3">E12*G12</f>
        <v>#DIV/0!</v>
      </c>
      <c r="I12" s="12"/>
      <c r="J12" s="13">
        <f t="shared" si="1"/>
        <v>0</v>
      </c>
      <c r="K12" s="8"/>
      <c r="L12" s="2"/>
    </row>
    <row r="13" spans="1:14" ht="50.1" customHeight="1">
      <c r="E13" s="5"/>
      <c r="G13" s="1"/>
    </row>
    <row r="14" spans="1:14" ht="50.1" customHeight="1">
      <c r="E14" s="5"/>
    </row>
    <row r="15" spans="1:14" ht="50.1" customHeight="1">
      <c r="E15" s="5"/>
    </row>
    <row r="16" spans="1:14" ht="50.1" customHeight="1"/>
    <row r="17" ht="50.1" customHeight="1"/>
    <row r="18" ht="50.1" customHeight="1"/>
    <row r="19" ht="50.1" customHeight="1"/>
    <row r="20" ht="50.1" customHeight="1"/>
    <row r="21" ht="50.1" customHeight="1"/>
  </sheetData>
  <phoneticPr fontId="6"/>
  <pageMargins left="0.70866141732283472" right="0.70866141732283472" top="0.74803149606299213" bottom="0.74803149606299213" header="0.31496062992125984" footer="0.31496062992125984"/>
  <pageSetup paperSize="9" scale="6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G13"/>
  <sheetViews>
    <sheetView view="pageBreakPreview" zoomScale="70" zoomScaleNormal="100" zoomScaleSheetLayoutView="70" workbookViewId="0">
      <pane xSplit="1" ySplit="2" topLeftCell="B3" activePane="bottomRight" state="frozen"/>
      <selection sqref="A1:H1"/>
      <selection pane="topRight" sqref="A1:H1"/>
      <selection pane="bottomLeft" sqref="A1:H1"/>
      <selection pane="bottomRight" activeCell="F4" sqref="F4"/>
    </sheetView>
  </sheetViews>
  <sheetFormatPr defaultRowHeight="13.5"/>
  <cols>
    <col min="1" max="1" width="41.5" style="15" customWidth="1"/>
    <col min="2" max="7" width="21.25" style="15" customWidth="1"/>
    <col min="8" max="8" width="17.125" style="15" customWidth="1"/>
    <col min="9" max="9" width="9.125" style="15" customWidth="1"/>
    <col min="10" max="16384" width="9" style="15"/>
  </cols>
  <sheetData>
    <row r="1" spans="1:7" ht="34.5" customHeight="1">
      <c r="A1" s="24" t="s">
        <v>102</v>
      </c>
      <c r="B1" s="24"/>
      <c r="C1" s="24"/>
      <c r="D1" s="24"/>
      <c r="E1" s="24"/>
      <c r="F1" s="24"/>
      <c r="G1" s="32" t="str">
        <f>単位</f>
        <v>（単位：円）</v>
      </c>
    </row>
    <row r="2" spans="1:7" s="36" customFormat="1" ht="34.5" customHeight="1">
      <c r="A2" s="158" t="s">
        <v>126</v>
      </c>
      <c r="B2" s="158" t="s">
        <v>127</v>
      </c>
      <c r="C2" s="158" t="s">
        <v>128</v>
      </c>
      <c r="D2" s="158" t="s">
        <v>129</v>
      </c>
      <c r="E2" s="158" t="s">
        <v>106</v>
      </c>
      <c r="F2" s="159" t="s">
        <v>131</v>
      </c>
      <c r="G2" s="159" t="s">
        <v>130</v>
      </c>
    </row>
    <row r="3" spans="1:7" s="37" customFormat="1" ht="34.5" customHeight="1">
      <c r="A3" s="160" t="s">
        <v>132</v>
      </c>
      <c r="B3" s="161">
        <v>4467889745</v>
      </c>
      <c r="C3" s="162">
        <v>698907000</v>
      </c>
      <c r="D3" s="162"/>
      <c r="E3" s="162"/>
      <c r="F3" s="163">
        <f>SUM(B3:E3)</f>
        <v>5166796745</v>
      </c>
      <c r="G3" s="163">
        <v>5166796745</v>
      </c>
    </row>
    <row r="4" spans="1:7" s="37" customFormat="1" ht="34.5" customHeight="1">
      <c r="A4" s="160" t="s">
        <v>133</v>
      </c>
      <c r="B4" s="161">
        <v>744677561</v>
      </c>
      <c r="C4" s="162"/>
      <c r="D4" s="162"/>
      <c r="E4" s="162"/>
      <c r="F4" s="163">
        <f t="shared" ref="F4:G13" si="0">SUM(B4:E4)</f>
        <v>744677561</v>
      </c>
      <c r="G4" s="161">
        <v>744677561</v>
      </c>
    </row>
    <row r="5" spans="1:7" s="37" customFormat="1" ht="34.5" customHeight="1">
      <c r="A5" s="160" t="s">
        <v>134</v>
      </c>
      <c r="B5" s="161">
        <v>575203963</v>
      </c>
      <c r="C5" s="162"/>
      <c r="D5" s="162"/>
      <c r="E5" s="162"/>
      <c r="F5" s="163">
        <f t="shared" ref="F5:F8" si="1">SUM(B5:E5)</f>
        <v>575203963</v>
      </c>
      <c r="G5" s="161">
        <v>575203963</v>
      </c>
    </row>
    <row r="6" spans="1:7" s="37" customFormat="1" ht="34.5" customHeight="1">
      <c r="A6" s="160" t="s">
        <v>135</v>
      </c>
      <c r="B6" s="161">
        <v>43826680</v>
      </c>
      <c r="C6" s="162"/>
      <c r="D6" s="162"/>
      <c r="E6" s="162"/>
      <c r="F6" s="163">
        <f t="shared" si="1"/>
        <v>43826680</v>
      </c>
      <c r="G6" s="161">
        <v>43826680</v>
      </c>
    </row>
    <row r="7" spans="1:7" s="37" customFormat="1" ht="34.5" customHeight="1">
      <c r="A7" s="160" t="s">
        <v>136</v>
      </c>
      <c r="B7" s="161">
        <v>2860503329</v>
      </c>
      <c r="C7" s="162"/>
      <c r="D7" s="162"/>
      <c r="E7" s="162"/>
      <c r="F7" s="163">
        <f t="shared" si="1"/>
        <v>2860503329</v>
      </c>
      <c r="G7" s="161">
        <v>2860503329</v>
      </c>
    </row>
    <row r="8" spans="1:7" s="37" customFormat="1" ht="34.5" customHeight="1">
      <c r="A8" s="160" t="s">
        <v>137</v>
      </c>
      <c r="B8" s="161">
        <v>191838182</v>
      </c>
      <c r="C8" s="162"/>
      <c r="D8" s="162"/>
      <c r="E8" s="162"/>
      <c r="F8" s="163">
        <f t="shared" si="1"/>
        <v>191838182</v>
      </c>
      <c r="G8" s="161">
        <v>191838182</v>
      </c>
    </row>
    <row r="9" spans="1:7" s="37" customFormat="1" ht="34.5" customHeight="1">
      <c r="A9" s="160" t="s">
        <v>138</v>
      </c>
      <c r="B9" s="161">
        <v>325283415</v>
      </c>
      <c r="C9" s="162"/>
      <c r="D9" s="162"/>
      <c r="E9" s="162"/>
      <c r="F9" s="163">
        <f t="shared" si="0"/>
        <v>325283415</v>
      </c>
      <c r="G9" s="161">
        <v>325283415</v>
      </c>
    </row>
    <row r="10" spans="1:7" s="37" customFormat="1" ht="34.5" customHeight="1">
      <c r="A10" s="160" t="s">
        <v>139</v>
      </c>
      <c r="B10" s="161">
        <v>69230645</v>
      </c>
      <c r="C10" s="162"/>
      <c r="D10" s="162"/>
      <c r="E10" s="162"/>
      <c r="F10" s="163">
        <f t="shared" si="0"/>
        <v>69230645</v>
      </c>
      <c r="G10" s="161">
        <v>69230645</v>
      </c>
    </row>
    <row r="11" spans="1:7" s="37" customFormat="1" ht="34.5" customHeight="1">
      <c r="A11" s="160" t="s">
        <v>140</v>
      </c>
      <c r="B11" s="161">
        <v>39774418</v>
      </c>
      <c r="C11" s="162"/>
      <c r="D11" s="162"/>
      <c r="E11" s="162"/>
      <c r="F11" s="163">
        <f t="shared" si="0"/>
        <v>39774418</v>
      </c>
      <c r="G11" s="161">
        <v>39774418</v>
      </c>
    </row>
    <row r="12" spans="1:7" s="37" customFormat="1" ht="34.5" customHeight="1">
      <c r="A12" s="164" t="s">
        <v>141</v>
      </c>
      <c r="B12" s="161">
        <v>50436000</v>
      </c>
      <c r="C12" s="162"/>
      <c r="D12" s="162"/>
      <c r="E12" s="162"/>
      <c r="F12" s="163">
        <f t="shared" si="0"/>
        <v>50436000</v>
      </c>
      <c r="G12" s="161">
        <v>50436000</v>
      </c>
    </row>
    <row r="13" spans="1:7" s="37" customFormat="1" ht="34.5" customHeight="1">
      <c r="A13" s="158" t="s">
        <v>2</v>
      </c>
      <c r="B13" s="165">
        <f>SUM(B3:B12)</f>
        <v>9368663938</v>
      </c>
      <c r="C13" s="165">
        <f>SUM(C3:C12)</f>
        <v>698907000</v>
      </c>
      <c r="D13" s="165">
        <f>SUM(D3:D12)</f>
        <v>0</v>
      </c>
      <c r="E13" s="165">
        <f>SUM(E3:E12)</f>
        <v>0</v>
      </c>
      <c r="F13" s="163">
        <f t="shared" si="0"/>
        <v>10067570938</v>
      </c>
      <c r="G13" s="166">
        <f t="shared" si="0"/>
        <v>10766477938</v>
      </c>
    </row>
  </sheetData>
  <phoneticPr fontId="10"/>
  <printOptions horizontalCentered="1"/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FF0000"/>
  </sheetPr>
  <dimension ref="A1:I11"/>
  <sheetViews>
    <sheetView view="pageBreakPreview" zoomScale="85" zoomScaleNormal="100" zoomScaleSheetLayoutView="85" workbookViewId="0">
      <pane xSplit="1" ySplit="3" topLeftCell="B4" activePane="bottomRight" state="frozen"/>
      <selection sqref="A1:H1"/>
      <selection pane="topRight" sqref="A1:H1"/>
      <selection pane="bottomLeft" sqref="A1:H1"/>
      <selection pane="bottomRight" activeCell="F10" sqref="F10"/>
    </sheetView>
  </sheetViews>
  <sheetFormatPr defaultRowHeight="13.5"/>
  <cols>
    <col min="1" max="1" width="41.5" style="15" customWidth="1"/>
    <col min="2" max="5" width="24.625" style="15" customWidth="1"/>
    <col min="6" max="6" width="28.375" style="15" customWidth="1"/>
    <col min="7" max="7" width="13.125" style="15" customWidth="1"/>
    <col min="8" max="16384" width="9" style="15"/>
  </cols>
  <sheetData>
    <row r="1" spans="1:9" ht="34.5" customHeight="1">
      <c r="A1" s="62" t="s">
        <v>29</v>
      </c>
      <c r="B1" s="39"/>
      <c r="C1" s="39"/>
      <c r="D1" s="39"/>
      <c r="E1" s="39"/>
      <c r="F1" s="39" t="str">
        <f>単位</f>
        <v>（単位：円）</v>
      </c>
      <c r="G1" s="40"/>
      <c r="H1" s="40"/>
      <c r="I1" s="40"/>
    </row>
    <row r="2" spans="1:9" s="37" customFormat="1" ht="23.1" customHeight="1">
      <c r="A2" s="248" t="s">
        <v>27</v>
      </c>
      <c r="B2" s="250" t="s">
        <v>0</v>
      </c>
      <c r="C2" s="251"/>
      <c r="D2" s="250" t="s">
        <v>1</v>
      </c>
      <c r="E2" s="251"/>
      <c r="F2" s="248" t="s">
        <v>145</v>
      </c>
    </row>
    <row r="3" spans="1:9" s="37" customFormat="1" ht="23.1" customHeight="1">
      <c r="A3" s="249"/>
      <c r="B3" s="64" t="s">
        <v>28</v>
      </c>
      <c r="C3" s="64" t="s">
        <v>144</v>
      </c>
      <c r="D3" s="64" t="s">
        <v>28</v>
      </c>
      <c r="E3" s="64" t="s">
        <v>144</v>
      </c>
      <c r="F3" s="249"/>
    </row>
    <row r="4" spans="1:9" s="37" customFormat="1" ht="39.950000000000003" customHeight="1">
      <c r="A4" s="65" t="s">
        <v>142</v>
      </c>
      <c r="B4" s="142">
        <v>117596013</v>
      </c>
      <c r="C4" s="146"/>
      <c r="D4" s="142">
        <v>27669000</v>
      </c>
      <c r="E4" s="142"/>
      <c r="F4" s="167">
        <f>B4+D4</f>
        <v>145265013</v>
      </c>
    </row>
    <row r="5" spans="1:9" s="37" customFormat="1" ht="39.950000000000003" customHeight="1">
      <c r="A5" s="65" t="s">
        <v>143</v>
      </c>
      <c r="B5" s="142">
        <v>1795981</v>
      </c>
      <c r="C5" s="146"/>
      <c r="D5" s="142">
        <v>5295683</v>
      </c>
      <c r="E5" s="142"/>
      <c r="F5" s="167">
        <f>B5+D5</f>
        <v>7091664</v>
      </c>
    </row>
    <row r="6" spans="1:9" s="37" customFormat="1" ht="39.950000000000003" customHeight="1">
      <c r="A6" s="63"/>
      <c r="B6" s="142"/>
      <c r="C6" s="146"/>
      <c r="D6" s="142"/>
      <c r="E6" s="142"/>
      <c r="F6" s="167"/>
    </row>
    <row r="7" spans="1:9" s="37" customFormat="1" ht="39.950000000000003" customHeight="1">
      <c r="A7" s="35"/>
      <c r="B7" s="168"/>
      <c r="C7" s="146"/>
      <c r="D7" s="168"/>
      <c r="E7" s="142"/>
      <c r="F7" s="167"/>
    </row>
    <row r="8" spans="1:9" s="37" customFormat="1" ht="39.950000000000003" customHeight="1">
      <c r="A8" s="35"/>
      <c r="B8" s="147"/>
      <c r="C8" s="147"/>
      <c r="D8" s="147"/>
      <c r="E8" s="147"/>
      <c r="F8" s="147"/>
    </row>
    <row r="9" spans="1:9" s="37" customFormat="1" ht="39.950000000000003" customHeight="1">
      <c r="A9" s="33" t="s">
        <v>2</v>
      </c>
      <c r="B9" s="168">
        <f>SUM(B4:B8)</f>
        <v>119391994</v>
      </c>
      <c r="C9" s="168">
        <f>SUM(C4:C8)</f>
        <v>0</v>
      </c>
      <c r="D9" s="168">
        <f>SUM(D4:D8)</f>
        <v>32964683</v>
      </c>
      <c r="E9" s="168">
        <f>SUM(E4:E8)</f>
        <v>0</v>
      </c>
      <c r="F9" s="147">
        <f>F4+F5</f>
        <v>152356677</v>
      </c>
    </row>
    <row r="10" spans="1:9">
      <c r="B10" s="41"/>
      <c r="C10" s="41"/>
      <c r="D10" s="41"/>
      <c r="E10" s="41"/>
      <c r="F10" s="41"/>
      <c r="G10" s="41"/>
    </row>
    <row r="11" spans="1:9">
      <c r="B11" s="38"/>
      <c r="C11" s="38"/>
      <c r="D11" s="38"/>
      <c r="E11" s="38"/>
      <c r="F11" s="38"/>
      <c r="G11" s="38"/>
    </row>
  </sheetData>
  <mergeCells count="4">
    <mergeCell ref="A2:A3"/>
    <mergeCell ref="B2:C2"/>
    <mergeCell ref="D2:E2"/>
    <mergeCell ref="F2:F3"/>
  </mergeCells>
  <phoneticPr fontId="6"/>
  <printOptions horizontalCentered="1"/>
  <pageMargins left="0.7" right="0.7" top="0.75" bottom="0.75" header="0.3" footer="0.3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FF0000"/>
    <pageSetUpPr fitToPage="1"/>
  </sheetPr>
  <dimension ref="A1:M27"/>
  <sheetViews>
    <sheetView view="pageBreakPreview" zoomScale="70" zoomScaleNormal="100" zoomScaleSheetLayoutView="70" workbookViewId="0">
      <pane xSplit="1" ySplit="2" topLeftCell="B9" activePane="bottomRight" state="frozen"/>
      <selection sqref="A1:H1"/>
      <selection pane="topRight" sqref="A1:H1"/>
      <selection pane="bottomLeft" sqref="A1:H1"/>
      <selection pane="bottomRight" activeCell="G10" sqref="G10"/>
    </sheetView>
  </sheetViews>
  <sheetFormatPr defaultRowHeight="13.5"/>
  <cols>
    <col min="1" max="1" width="31.625" style="15" customWidth="1"/>
    <col min="2" max="3" width="24.125" style="15" customWidth="1"/>
    <col min="4" max="4" width="3.5" style="15" customWidth="1"/>
    <col min="5" max="5" width="31.625" style="15" customWidth="1"/>
    <col min="6" max="7" width="24.125" style="15" customWidth="1"/>
    <col min="8" max="8" width="11.375" style="15" customWidth="1"/>
    <col min="9" max="9" width="12.75" style="15" customWidth="1"/>
    <col min="10" max="10" width="12.75" style="203" bestFit="1" customWidth="1"/>
    <col min="11" max="11" width="9" style="15"/>
    <col min="12" max="12" width="13.25" style="15" customWidth="1"/>
    <col min="13" max="13" width="11.25" style="203" bestFit="1" customWidth="1"/>
    <col min="14" max="16384" width="9" style="15"/>
  </cols>
  <sheetData>
    <row r="1" spans="1:13" ht="34.5" customHeight="1">
      <c r="A1" s="62" t="s">
        <v>30</v>
      </c>
      <c r="B1" s="40"/>
      <c r="C1" s="32" t="str">
        <f>単位</f>
        <v>（単位：円）</v>
      </c>
      <c r="D1" s="40"/>
      <c r="E1" s="62" t="s">
        <v>31</v>
      </c>
      <c r="F1" s="40"/>
      <c r="G1" s="32" t="str">
        <f>単位</f>
        <v>（単位：円）</v>
      </c>
    </row>
    <row r="2" spans="1:13" ht="34.5" customHeight="1">
      <c r="A2" s="159" t="s">
        <v>27</v>
      </c>
      <c r="B2" s="159" t="s">
        <v>32</v>
      </c>
      <c r="C2" s="159" t="s">
        <v>33</v>
      </c>
      <c r="D2" s="25"/>
      <c r="E2" s="159" t="s">
        <v>27</v>
      </c>
      <c r="F2" s="159" t="s">
        <v>32</v>
      </c>
      <c r="G2" s="159" t="s">
        <v>33</v>
      </c>
    </row>
    <row r="3" spans="1:13" s="37" customFormat="1" ht="27.75" customHeight="1">
      <c r="A3" s="169" t="s">
        <v>146</v>
      </c>
      <c r="B3" s="170"/>
      <c r="C3" s="170"/>
      <c r="D3" s="171"/>
      <c r="E3" s="172" t="s">
        <v>146</v>
      </c>
      <c r="F3" s="170"/>
      <c r="G3" s="173"/>
      <c r="I3" s="15"/>
      <c r="J3" s="203"/>
      <c r="K3" s="15"/>
      <c r="L3" s="15"/>
      <c r="M3" s="203"/>
    </row>
    <row r="4" spans="1:13" s="37" customFormat="1" ht="27.75" customHeight="1">
      <c r="A4" s="174" t="s">
        <v>147</v>
      </c>
      <c r="B4" s="175"/>
      <c r="C4" s="175"/>
      <c r="D4" s="171"/>
      <c r="E4" s="176" t="s">
        <v>147</v>
      </c>
      <c r="F4" s="175"/>
      <c r="G4" s="177"/>
      <c r="I4" s="15"/>
      <c r="J4" s="203"/>
      <c r="K4" s="15"/>
      <c r="L4" s="15"/>
      <c r="M4" s="203"/>
    </row>
    <row r="5" spans="1:13" s="37" customFormat="1" ht="27.75" customHeight="1">
      <c r="A5" s="174" t="s">
        <v>148</v>
      </c>
      <c r="B5" s="178" t="s">
        <v>48</v>
      </c>
      <c r="C5" s="178" t="s">
        <v>48</v>
      </c>
      <c r="D5" s="171"/>
      <c r="E5" s="176" t="s">
        <v>148</v>
      </c>
      <c r="F5" s="178" t="s">
        <v>45</v>
      </c>
      <c r="G5" s="178" t="s">
        <v>48</v>
      </c>
      <c r="I5" s="15"/>
      <c r="J5" s="203"/>
      <c r="K5" s="15"/>
      <c r="L5" s="15"/>
      <c r="M5" s="203"/>
    </row>
    <row r="6" spans="1:13" s="37" customFormat="1" ht="27.75" customHeight="1">
      <c r="A6" s="179" t="s">
        <v>149</v>
      </c>
      <c r="B6" s="178" t="s">
        <v>48</v>
      </c>
      <c r="C6" s="178" t="s">
        <v>48</v>
      </c>
      <c r="D6" s="171"/>
      <c r="E6" s="181" t="s">
        <v>149</v>
      </c>
      <c r="F6" s="180" t="s">
        <v>45</v>
      </c>
      <c r="G6" s="180" t="s">
        <v>48</v>
      </c>
      <c r="I6" s="15"/>
      <c r="J6" s="203"/>
      <c r="K6" s="15"/>
      <c r="L6" s="15"/>
      <c r="M6" s="203"/>
    </row>
    <row r="7" spans="1:13" s="37" customFormat="1" ht="27.75" customHeight="1">
      <c r="A7" s="182" t="s">
        <v>71</v>
      </c>
      <c r="B7" s="183">
        <f>SUBTOTAL(9,B5:B6)</f>
        <v>0</v>
      </c>
      <c r="C7" s="183">
        <f>SUBTOTAL(9,C5:C6)</f>
        <v>0</v>
      </c>
      <c r="D7" s="171"/>
      <c r="E7" s="184" t="s">
        <v>71</v>
      </c>
      <c r="F7" s="183">
        <f>SUBTOTAL(9,F5:F6)</f>
        <v>0</v>
      </c>
      <c r="G7" s="185">
        <f>SUBTOTAL(9,G5:G6)</f>
        <v>0</v>
      </c>
      <c r="I7" s="15"/>
      <c r="J7" s="203"/>
      <c r="K7" s="15"/>
      <c r="L7" s="15"/>
      <c r="M7" s="203"/>
    </row>
    <row r="8" spans="1:13" s="37" customFormat="1" ht="27.75" customHeight="1">
      <c r="A8" s="174" t="s">
        <v>150</v>
      </c>
      <c r="B8" s="178"/>
      <c r="C8" s="178"/>
      <c r="D8" s="171"/>
      <c r="E8" s="176" t="s">
        <v>150</v>
      </c>
      <c r="F8" s="178"/>
      <c r="G8" s="186"/>
      <c r="I8" s="15"/>
      <c r="J8" s="203"/>
      <c r="K8" s="15"/>
      <c r="L8" s="15"/>
      <c r="M8" s="203"/>
    </row>
    <row r="9" spans="1:13" s="37" customFormat="1" ht="27.75" customHeight="1">
      <c r="A9" s="174" t="s">
        <v>151</v>
      </c>
      <c r="B9" s="178"/>
      <c r="C9" s="178"/>
      <c r="D9" s="171"/>
      <c r="E9" s="176" t="s">
        <v>151</v>
      </c>
      <c r="F9" s="187"/>
      <c r="G9" s="188"/>
      <c r="I9" s="15"/>
      <c r="J9" s="203"/>
      <c r="K9" s="15"/>
      <c r="L9" s="15"/>
      <c r="M9" s="203"/>
    </row>
    <row r="10" spans="1:13" s="37" customFormat="1" ht="27.75" customHeight="1">
      <c r="A10" s="174" t="s">
        <v>152</v>
      </c>
      <c r="B10" s="195">
        <v>83917097</v>
      </c>
      <c r="C10" s="195">
        <v>11532280</v>
      </c>
      <c r="D10" s="171"/>
      <c r="E10" s="176" t="s">
        <v>152</v>
      </c>
      <c r="F10" s="199">
        <v>82239678</v>
      </c>
      <c r="G10" s="200">
        <v>11301761</v>
      </c>
      <c r="I10" s="15"/>
      <c r="J10" s="203"/>
      <c r="K10" s="15"/>
      <c r="L10" s="15"/>
      <c r="M10" s="203"/>
    </row>
    <row r="11" spans="1:13" s="37" customFormat="1" ht="27.75" customHeight="1">
      <c r="A11" s="174" t="s">
        <v>153</v>
      </c>
      <c r="B11" s="195">
        <v>1536800</v>
      </c>
      <c r="C11" s="195">
        <v>211194</v>
      </c>
      <c r="D11" s="171"/>
      <c r="E11" s="176" t="s">
        <v>153</v>
      </c>
      <c r="F11" s="199">
        <v>4352800</v>
      </c>
      <c r="G11" s="200">
        <v>598182</v>
      </c>
      <c r="I11" s="15"/>
      <c r="J11" s="203"/>
      <c r="K11" s="15"/>
      <c r="L11" s="15"/>
      <c r="M11" s="203"/>
    </row>
    <row r="12" spans="1:13" s="37" customFormat="1" ht="27.75" customHeight="1">
      <c r="A12" s="174" t="s">
        <v>154</v>
      </c>
      <c r="B12" s="195">
        <v>44542078</v>
      </c>
      <c r="C12" s="195">
        <v>6121181</v>
      </c>
      <c r="D12" s="171"/>
      <c r="E12" s="176" t="s">
        <v>154</v>
      </c>
      <c r="F12" s="199">
        <v>41221102</v>
      </c>
      <c r="G12" s="200">
        <v>5664797</v>
      </c>
      <c r="I12" s="15"/>
      <c r="J12" s="203"/>
      <c r="K12" s="15"/>
      <c r="L12" s="15"/>
      <c r="M12" s="203"/>
    </row>
    <row r="13" spans="1:13" s="37" customFormat="1" ht="27.75" customHeight="1">
      <c r="A13" s="174" t="s">
        <v>155</v>
      </c>
      <c r="B13" s="195">
        <v>4947799</v>
      </c>
      <c r="C13" s="195">
        <v>679950</v>
      </c>
      <c r="D13" s="171"/>
      <c r="E13" s="176" t="s">
        <v>155</v>
      </c>
      <c r="F13" s="199">
        <v>3414604</v>
      </c>
      <c r="G13" s="200">
        <v>469251</v>
      </c>
      <c r="I13" s="15"/>
      <c r="J13" s="203"/>
      <c r="K13" s="15"/>
      <c r="L13" s="15"/>
      <c r="M13" s="203"/>
    </row>
    <row r="14" spans="1:13" s="37" customFormat="1" ht="27.75" customHeight="1">
      <c r="A14" s="174" t="s">
        <v>156</v>
      </c>
      <c r="B14" s="195">
        <v>4817963</v>
      </c>
      <c r="C14" s="195">
        <v>662107</v>
      </c>
      <c r="D14" s="171"/>
      <c r="E14" s="176" t="s">
        <v>156</v>
      </c>
      <c r="F14" s="199">
        <v>4458745</v>
      </c>
      <c r="G14" s="200">
        <v>612742</v>
      </c>
      <c r="I14" s="15"/>
      <c r="J14" s="70"/>
      <c r="M14" s="70"/>
    </row>
    <row r="15" spans="1:13" s="37" customFormat="1" ht="27.75" customHeight="1">
      <c r="A15" s="176" t="s">
        <v>240</v>
      </c>
      <c r="B15" s="195" t="s">
        <v>48</v>
      </c>
      <c r="C15" s="195" t="s">
        <v>48</v>
      </c>
      <c r="D15" s="171"/>
      <c r="E15" s="176" t="s">
        <v>240</v>
      </c>
      <c r="F15" s="199">
        <v>5371090</v>
      </c>
      <c r="G15" s="200">
        <v>738120</v>
      </c>
      <c r="I15" s="15"/>
      <c r="J15" s="70"/>
      <c r="M15" s="70"/>
    </row>
    <row r="16" spans="1:13" s="37" customFormat="1" ht="27.75" customHeight="1">
      <c r="A16" s="174" t="s">
        <v>157</v>
      </c>
      <c r="B16" s="195"/>
      <c r="C16" s="195"/>
      <c r="D16" s="171"/>
      <c r="E16" s="176" t="s">
        <v>157</v>
      </c>
      <c r="F16" s="199"/>
      <c r="G16" s="200"/>
      <c r="I16" s="15"/>
      <c r="J16" s="70"/>
      <c r="M16" s="70"/>
    </row>
    <row r="17" spans="1:13" s="37" customFormat="1" ht="27.75" customHeight="1">
      <c r="A17" s="176" t="s">
        <v>241</v>
      </c>
      <c r="B17" s="195" t="s">
        <v>48</v>
      </c>
      <c r="C17" s="195" t="s">
        <v>48</v>
      </c>
      <c r="D17" s="171"/>
      <c r="E17" s="176" t="s">
        <v>241</v>
      </c>
      <c r="F17" s="199">
        <v>10513857</v>
      </c>
      <c r="G17" s="200">
        <v>1444863</v>
      </c>
      <c r="I17" s="15"/>
      <c r="J17" s="70"/>
      <c r="M17" s="70"/>
    </row>
    <row r="18" spans="1:13" s="37" customFormat="1" ht="27.75" customHeight="1">
      <c r="A18" s="176" t="s">
        <v>243</v>
      </c>
      <c r="B18" s="195" t="s">
        <v>48</v>
      </c>
      <c r="C18" s="195" t="s">
        <v>48</v>
      </c>
      <c r="D18" s="171"/>
      <c r="E18" s="176" t="s">
        <v>243</v>
      </c>
      <c r="F18" s="199">
        <v>2529588</v>
      </c>
      <c r="G18" s="200">
        <v>347628</v>
      </c>
      <c r="I18" s="15"/>
      <c r="J18" s="70"/>
      <c r="M18" s="70"/>
    </row>
    <row r="19" spans="1:13" s="37" customFormat="1" ht="27.75" customHeight="1">
      <c r="A19" s="190" t="s">
        <v>242</v>
      </c>
      <c r="B19" s="196">
        <v>18683646</v>
      </c>
      <c r="C19" s="195">
        <v>2567594</v>
      </c>
      <c r="D19" s="189"/>
      <c r="E19" s="190" t="s">
        <v>242</v>
      </c>
      <c r="F19" s="201">
        <v>54939754</v>
      </c>
      <c r="G19" s="200">
        <v>7550078</v>
      </c>
      <c r="I19" s="15"/>
      <c r="J19" s="70"/>
      <c r="M19" s="70"/>
    </row>
    <row r="20" spans="1:13" s="37" customFormat="1" ht="27.75" customHeight="1" thickBot="1">
      <c r="A20" s="191" t="s">
        <v>71</v>
      </c>
      <c r="B20" s="197">
        <f>SUBTOTAL(9,B10:B19)</f>
        <v>158445383</v>
      </c>
      <c r="C20" s="197">
        <v>21774306</v>
      </c>
      <c r="D20" s="192"/>
      <c r="E20" s="193" t="s">
        <v>71</v>
      </c>
      <c r="F20" s="197">
        <f>SUBTOTAL(9,F10:F19)</f>
        <v>209041218</v>
      </c>
      <c r="G20" s="202">
        <v>28727422</v>
      </c>
      <c r="I20" s="15"/>
      <c r="J20" s="70"/>
      <c r="M20" s="70"/>
    </row>
    <row r="21" spans="1:13" ht="27.75" customHeight="1" thickTop="1">
      <c r="A21" s="158" t="s">
        <v>2</v>
      </c>
      <c r="B21" s="198">
        <f>SUBTOTAL(9,B4:B20)</f>
        <v>158445383</v>
      </c>
      <c r="C21" s="198">
        <v>21774306</v>
      </c>
      <c r="D21" s="171"/>
      <c r="E21" s="194" t="s">
        <v>2</v>
      </c>
      <c r="F21" s="198">
        <f>SUBTOTAL(9,F4:F20)</f>
        <v>209041218</v>
      </c>
      <c r="G21" s="198">
        <v>28727422</v>
      </c>
    </row>
    <row r="22" spans="1:13" ht="18.75" customHeight="1">
      <c r="B22" s="41"/>
      <c r="C22" s="41"/>
      <c r="D22" s="41"/>
      <c r="E22" s="41"/>
      <c r="F22" s="41"/>
      <c r="G22" s="42"/>
    </row>
    <row r="23" spans="1:13">
      <c r="B23" s="41"/>
      <c r="C23" s="41"/>
      <c r="D23" s="38"/>
      <c r="E23" s="38"/>
    </row>
    <row r="24" spans="1:13">
      <c r="B24" s="41"/>
      <c r="C24" s="41"/>
    </row>
    <row r="25" spans="1:13">
      <c r="B25" s="41"/>
      <c r="C25" s="41"/>
    </row>
    <row r="26" spans="1:13">
      <c r="B26" s="41"/>
      <c r="C26" s="41"/>
    </row>
    <row r="27" spans="1:13">
      <c r="B27" s="41"/>
      <c r="C27" s="41"/>
    </row>
  </sheetData>
  <phoneticPr fontId="6"/>
  <pageMargins left="0.7" right="0.7" top="0.75" bottom="0.75" header="0.3" footer="0.3"/>
  <pageSetup paperSize="9" scale="4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FF0000"/>
  </sheetPr>
  <dimension ref="A1:K29"/>
  <sheetViews>
    <sheetView view="pageBreakPreview" topLeftCell="A17" zoomScale="80" zoomScaleNormal="160" zoomScaleSheetLayoutView="80" workbookViewId="0">
      <selection activeCell="D22" sqref="D22"/>
    </sheetView>
  </sheetViews>
  <sheetFormatPr defaultColWidth="8.875" defaultRowHeight="15.75"/>
  <cols>
    <col min="1" max="1" width="20.875" style="207" customWidth="1"/>
    <col min="2" max="2" width="14.875" style="207" customWidth="1"/>
    <col min="3" max="3" width="16.875" style="207" customWidth="1"/>
    <col min="4" max="11" width="14.875" style="207" customWidth="1"/>
    <col min="12" max="16384" width="8.875" style="207"/>
  </cols>
  <sheetData>
    <row r="1" spans="1:11" ht="34.5" customHeight="1">
      <c r="A1" s="206" t="s">
        <v>244</v>
      </c>
    </row>
    <row r="2" spans="1:11" ht="18" customHeight="1">
      <c r="A2" s="208" t="s">
        <v>204</v>
      </c>
    </row>
    <row r="3" spans="1:11" ht="18" customHeight="1">
      <c r="A3" s="208" t="s">
        <v>205</v>
      </c>
    </row>
    <row r="4" spans="1:11" ht="18" customHeight="1">
      <c r="K4" s="209" t="s">
        <v>245</v>
      </c>
    </row>
    <row r="5" spans="1:11" ht="27.75" customHeight="1">
      <c r="A5" s="253" t="s">
        <v>126</v>
      </c>
      <c r="B5" s="254" t="s">
        <v>246</v>
      </c>
      <c r="C5" s="232"/>
      <c r="D5" s="253" t="s">
        <v>247</v>
      </c>
      <c r="E5" s="252" t="s">
        <v>248</v>
      </c>
      <c r="F5" s="253" t="s">
        <v>249</v>
      </c>
      <c r="G5" s="252" t="s">
        <v>250</v>
      </c>
      <c r="H5" s="254" t="s">
        <v>251</v>
      </c>
      <c r="I5" s="233"/>
      <c r="J5" s="234"/>
      <c r="K5" s="253" t="s">
        <v>106</v>
      </c>
    </row>
    <row r="6" spans="1:11" ht="27.75" customHeight="1">
      <c r="A6" s="253"/>
      <c r="B6" s="253"/>
      <c r="C6" s="235" t="s">
        <v>252</v>
      </c>
      <c r="D6" s="253"/>
      <c r="E6" s="253"/>
      <c r="F6" s="253"/>
      <c r="G6" s="253"/>
      <c r="H6" s="253"/>
      <c r="I6" s="214" t="s">
        <v>253</v>
      </c>
      <c r="J6" s="214" t="s">
        <v>254</v>
      </c>
      <c r="K6" s="253"/>
    </row>
    <row r="7" spans="1:11" s="211" customFormat="1" ht="18" customHeight="1">
      <c r="A7" s="210" t="s">
        <v>255</v>
      </c>
      <c r="B7" s="239"/>
      <c r="C7" s="240"/>
      <c r="D7" s="239"/>
      <c r="E7" s="239"/>
      <c r="F7" s="239"/>
      <c r="G7" s="239"/>
      <c r="H7" s="239"/>
      <c r="I7" s="239"/>
      <c r="J7" s="239"/>
      <c r="K7" s="239"/>
    </row>
    <row r="8" spans="1:11" s="211" customFormat="1" ht="18" customHeight="1">
      <c r="A8" s="210" t="s">
        <v>256</v>
      </c>
      <c r="B8" s="239">
        <v>1108134177</v>
      </c>
      <c r="C8" s="240">
        <v>193434048</v>
      </c>
      <c r="D8" s="239">
        <v>19028494</v>
      </c>
      <c r="E8" s="239">
        <v>113320187</v>
      </c>
      <c r="F8" s="239">
        <v>237843198</v>
      </c>
      <c r="G8" s="239">
        <v>737942298</v>
      </c>
      <c r="H8" s="239"/>
      <c r="I8" s="239"/>
      <c r="J8" s="239"/>
      <c r="K8" s="239"/>
    </row>
    <row r="9" spans="1:11" s="211" customFormat="1" ht="18" customHeight="1">
      <c r="A9" s="210" t="s">
        <v>257</v>
      </c>
      <c r="B9" s="239">
        <v>1140232015</v>
      </c>
      <c r="C9" s="240">
        <v>123692403</v>
      </c>
      <c r="D9" s="239">
        <v>43374179</v>
      </c>
      <c r="E9" s="239">
        <v>603789557</v>
      </c>
      <c r="F9" s="239">
        <v>490653420</v>
      </c>
      <c r="G9" s="239">
        <v>2414859</v>
      </c>
      <c r="H9" s="239"/>
      <c r="I9" s="239"/>
      <c r="J9" s="239"/>
      <c r="K9" s="239"/>
    </row>
    <row r="10" spans="1:11" s="211" customFormat="1" ht="18" customHeight="1">
      <c r="A10" s="210" t="s">
        <v>258</v>
      </c>
      <c r="B10" s="239"/>
      <c r="C10" s="240"/>
      <c r="D10" s="239"/>
      <c r="E10" s="239"/>
      <c r="F10" s="239"/>
      <c r="G10" s="239"/>
      <c r="H10" s="239"/>
      <c r="I10" s="239"/>
      <c r="J10" s="239"/>
      <c r="K10" s="239"/>
    </row>
    <row r="11" spans="1:11" s="211" customFormat="1" ht="18" customHeight="1">
      <c r="A11" s="210" t="s">
        <v>259</v>
      </c>
      <c r="B11" s="239">
        <v>10451314</v>
      </c>
      <c r="C11" s="240">
        <v>3529834</v>
      </c>
      <c r="D11" s="239"/>
      <c r="E11" s="239">
        <v>10451314</v>
      </c>
      <c r="F11" s="239"/>
      <c r="G11" s="239"/>
      <c r="H11" s="239"/>
      <c r="I11" s="239"/>
      <c r="J11" s="239"/>
      <c r="K11" s="239"/>
    </row>
    <row r="12" spans="1:11" s="211" customFormat="1" ht="18" customHeight="1">
      <c r="A12" s="210" t="s">
        <v>260</v>
      </c>
      <c r="B12" s="239">
        <v>2505456228</v>
      </c>
      <c r="C12" s="240">
        <v>460265768</v>
      </c>
      <c r="D12" s="239">
        <v>191262563</v>
      </c>
      <c r="E12" s="239">
        <v>256699992</v>
      </c>
      <c r="F12" s="239">
        <v>1583372933</v>
      </c>
      <c r="G12" s="239">
        <v>440520740</v>
      </c>
      <c r="H12" s="239">
        <v>33600000</v>
      </c>
      <c r="I12" s="239"/>
      <c r="J12" s="239"/>
      <c r="K12" s="239"/>
    </row>
    <row r="13" spans="1:11" s="211" customFormat="1" ht="18" customHeight="1">
      <c r="A13" s="210" t="s">
        <v>261</v>
      </c>
      <c r="B13" s="239">
        <v>3896251917</v>
      </c>
      <c r="C13" s="240">
        <v>528715939</v>
      </c>
      <c r="D13" s="239">
        <v>23900136</v>
      </c>
      <c r="E13" s="239">
        <v>939071096</v>
      </c>
      <c r="F13" s="239">
        <v>2007200765</v>
      </c>
      <c r="G13" s="239">
        <v>675117420</v>
      </c>
      <c r="H13" s="239"/>
      <c r="I13" s="239"/>
      <c r="J13" s="239"/>
      <c r="K13" s="239">
        <v>250962500</v>
      </c>
    </row>
    <row r="14" spans="1:11" s="211" customFormat="1" ht="18" customHeight="1">
      <c r="A14" s="210" t="s">
        <v>262</v>
      </c>
      <c r="B14" s="239">
        <v>262213055</v>
      </c>
      <c r="C14" s="240">
        <v>18217619</v>
      </c>
      <c r="D14" s="239"/>
      <c r="E14" s="239">
        <v>3479855</v>
      </c>
      <c r="F14" s="239">
        <v>258733200</v>
      </c>
      <c r="G14" s="239"/>
      <c r="H14" s="239"/>
      <c r="I14" s="239"/>
      <c r="J14" s="239"/>
      <c r="K14" s="239"/>
    </row>
    <row r="15" spans="1:11" s="211" customFormat="1" ht="18" customHeight="1">
      <c r="A15" s="210" t="s">
        <v>263</v>
      </c>
      <c r="B15" s="239">
        <v>1298400000</v>
      </c>
      <c r="C15" s="240">
        <v>280455000</v>
      </c>
      <c r="D15" s="239"/>
      <c r="E15" s="239"/>
      <c r="F15" s="239"/>
      <c r="G15" s="239"/>
      <c r="H15" s="239"/>
      <c r="I15" s="239"/>
      <c r="J15" s="239"/>
      <c r="K15" s="239">
        <v>1298400000</v>
      </c>
    </row>
    <row r="16" spans="1:11" s="211" customFormat="1" ht="18" customHeight="1">
      <c r="A16" s="210" t="s">
        <v>222</v>
      </c>
      <c r="B16" s="239"/>
      <c r="C16" s="240"/>
      <c r="D16" s="239"/>
      <c r="E16" s="239"/>
      <c r="F16" s="239"/>
      <c r="G16" s="239"/>
      <c r="H16" s="239"/>
      <c r="I16" s="239"/>
      <c r="J16" s="239"/>
      <c r="K16" s="239"/>
    </row>
    <row r="17" spans="1:11" s="211" customFormat="1" ht="18" customHeight="1">
      <c r="A17" s="210" t="s">
        <v>264</v>
      </c>
      <c r="B17" s="239"/>
      <c r="C17" s="240"/>
      <c r="D17" s="239"/>
      <c r="E17" s="239"/>
      <c r="F17" s="239"/>
      <c r="G17" s="239"/>
      <c r="H17" s="239"/>
      <c r="I17" s="239"/>
      <c r="J17" s="239"/>
      <c r="K17" s="239"/>
    </row>
    <row r="18" spans="1:11" s="211" customFormat="1" ht="18" customHeight="1">
      <c r="A18" s="210" t="s">
        <v>265</v>
      </c>
      <c r="B18" s="239">
        <v>1039493440</v>
      </c>
      <c r="C18" s="240">
        <v>176212548</v>
      </c>
      <c r="D18" s="239">
        <v>41761820</v>
      </c>
      <c r="E18" s="239">
        <v>187870049</v>
      </c>
      <c r="F18" s="239">
        <v>268146021</v>
      </c>
      <c r="G18" s="239">
        <v>541715550</v>
      </c>
      <c r="H18" s="239"/>
      <c r="I18" s="239"/>
      <c r="J18" s="239"/>
      <c r="K18" s="239"/>
    </row>
    <row r="19" spans="1:11" s="211" customFormat="1" ht="18" customHeight="1">
      <c r="A19" s="210" t="s">
        <v>266</v>
      </c>
      <c r="B19" s="239">
        <v>24741603041</v>
      </c>
      <c r="C19" s="240">
        <v>2065487497</v>
      </c>
      <c r="D19" s="239">
        <v>23513937626</v>
      </c>
      <c r="E19" s="239">
        <v>1227665415</v>
      </c>
      <c r="F19" s="239"/>
      <c r="G19" s="239"/>
      <c r="H19" s="239"/>
      <c r="I19" s="239"/>
      <c r="J19" s="239"/>
      <c r="K19" s="239"/>
    </row>
    <row r="20" spans="1:11" s="211" customFormat="1" ht="18" customHeight="1">
      <c r="A20" s="212" t="s">
        <v>267</v>
      </c>
      <c r="B20" s="241">
        <v>364520443</v>
      </c>
      <c r="C20" s="242">
        <v>121358591</v>
      </c>
      <c r="D20" s="243">
        <v>364520443</v>
      </c>
      <c r="E20" s="239"/>
      <c r="F20" s="239"/>
      <c r="G20" s="239"/>
      <c r="H20" s="239"/>
      <c r="I20" s="239"/>
      <c r="J20" s="239"/>
      <c r="K20" s="239"/>
    </row>
    <row r="21" spans="1:11" s="211" customFormat="1" ht="18" customHeight="1">
      <c r="A21" s="212" t="s">
        <v>268</v>
      </c>
      <c r="B21" s="241">
        <v>548423018</v>
      </c>
      <c r="C21" s="242">
        <v>202043966</v>
      </c>
      <c r="D21" s="243">
        <v>182258000</v>
      </c>
      <c r="E21" s="239">
        <v>366165018</v>
      </c>
      <c r="F21" s="239"/>
      <c r="G21" s="239"/>
      <c r="H21" s="239"/>
      <c r="I21" s="239"/>
      <c r="J21" s="239"/>
      <c r="K21" s="239"/>
    </row>
    <row r="22" spans="1:11" s="211" customFormat="1" ht="18" customHeight="1">
      <c r="A22" s="212" t="s">
        <v>269</v>
      </c>
      <c r="B22" s="241"/>
      <c r="C22" s="242"/>
      <c r="D22" s="243"/>
      <c r="E22" s="239"/>
      <c r="F22" s="239"/>
      <c r="G22" s="239"/>
      <c r="H22" s="239"/>
      <c r="I22" s="239"/>
      <c r="J22" s="239"/>
      <c r="K22" s="239"/>
    </row>
    <row r="23" spans="1:11" s="211" customFormat="1" ht="18" customHeight="1">
      <c r="A23" s="212" t="s">
        <v>270</v>
      </c>
      <c r="B23" s="241"/>
      <c r="C23" s="242"/>
      <c r="D23" s="243"/>
      <c r="E23" s="239"/>
      <c r="F23" s="239"/>
      <c r="G23" s="239"/>
      <c r="H23" s="239"/>
      <c r="I23" s="239"/>
      <c r="J23" s="239"/>
      <c r="K23" s="239"/>
    </row>
    <row r="24" spans="1:11" s="211" customFormat="1" ht="18" customHeight="1">
      <c r="A24" s="212" t="s">
        <v>271</v>
      </c>
      <c r="B24" s="241"/>
      <c r="C24" s="242"/>
      <c r="D24" s="243"/>
      <c r="E24" s="239"/>
      <c r="F24" s="239"/>
      <c r="G24" s="239"/>
      <c r="H24" s="239"/>
      <c r="I24" s="239"/>
      <c r="J24" s="239"/>
      <c r="K24" s="239"/>
    </row>
    <row r="25" spans="1:11" s="211" customFormat="1" ht="18" customHeight="1">
      <c r="A25" s="212" t="s">
        <v>272</v>
      </c>
      <c r="B25" s="241"/>
      <c r="C25" s="242"/>
      <c r="D25" s="243"/>
      <c r="E25" s="239"/>
      <c r="F25" s="239"/>
      <c r="G25" s="239"/>
      <c r="H25" s="239"/>
      <c r="I25" s="239"/>
      <c r="J25" s="239"/>
      <c r="K25" s="239"/>
    </row>
    <row r="26" spans="1:11" s="211" customFormat="1" ht="18" customHeight="1">
      <c r="A26" s="212" t="s">
        <v>273</v>
      </c>
      <c r="B26" s="241"/>
      <c r="C26" s="242"/>
      <c r="D26" s="243"/>
      <c r="E26" s="239"/>
      <c r="F26" s="239"/>
      <c r="G26" s="239"/>
      <c r="H26" s="239"/>
      <c r="I26" s="239"/>
      <c r="J26" s="239"/>
      <c r="K26" s="239"/>
    </row>
    <row r="27" spans="1:11" s="211" customFormat="1" ht="18" customHeight="1">
      <c r="A27" s="213"/>
      <c r="B27" s="244"/>
      <c r="C27" s="245"/>
      <c r="D27" s="246"/>
      <c r="E27" s="239"/>
      <c r="F27" s="239"/>
      <c r="G27" s="239"/>
      <c r="H27" s="239"/>
      <c r="I27" s="239"/>
      <c r="J27" s="239"/>
      <c r="K27" s="239"/>
    </row>
    <row r="28" spans="1:11" ht="18" customHeight="1">
      <c r="A28" s="214" t="s">
        <v>274</v>
      </c>
      <c r="B28" s="239">
        <f t="shared" ref="B28:F28" si="0">SUM(B7:B27)</f>
        <v>36915178648</v>
      </c>
      <c r="C28" s="239">
        <f t="shared" si="0"/>
        <v>4173413213</v>
      </c>
      <c r="D28" s="239">
        <f>SUM(D7:D27)</f>
        <v>24380043261</v>
      </c>
      <c r="E28" s="239">
        <f t="shared" si="0"/>
        <v>3708512483</v>
      </c>
      <c r="F28" s="239">
        <f t="shared" si="0"/>
        <v>4845949537</v>
      </c>
      <c r="G28" s="239">
        <f>SUM(G7:G27)</f>
        <v>2397710867</v>
      </c>
      <c r="H28" s="239">
        <f t="shared" ref="H28:K28" si="1">SUM(H7:H27)</f>
        <v>33600000</v>
      </c>
      <c r="I28" s="239">
        <f t="shared" si="1"/>
        <v>0</v>
      </c>
      <c r="J28" s="239">
        <f t="shared" si="1"/>
        <v>0</v>
      </c>
      <c r="K28" s="239">
        <f t="shared" si="1"/>
        <v>1549362500</v>
      </c>
    </row>
    <row r="29" spans="1:11" ht="18" customHeight="1"/>
  </sheetData>
  <mergeCells count="8">
    <mergeCell ref="G5:G6"/>
    <mergeCell ref="H5:H6"/>
    <mergeCell ref="K5:K6"/>
    <mergeCell ref="A5:A6"/>
    <mergeCell ref="B5:B6"/>
    <mergeCell ref="D5:D6"/>
    <mergeCell ref="E5:E6"/>
    <mergeCell ref="F5:F6"/>
  </mergeCells>
  <phoneticPr fontId="6"/>
  <printOptions horizontalCentered="1"/>
  <pageMargins left="0.7" right="0.7" top="0.75" bottom="0.75" header="0.3" footer="0.3"/>
  <pageSetup paperSize="9" scale="7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6"/>
  <sheetViews>
    <sheetView view="pageBreakPreview" zoomScale="90" zoomScaleNormal="80" zoomScaleSheetLayoutView="90" workbookViewId="0">
      <selection activeCell="A10" sqref="A10"/>
    </sheetView>
  </sheetViews>
  <sheetFormatPr defaultRowHeight="13.5"/>
  <cols>
    <col min="1" max="1" width="30.5" style="15" customWidth="1"/>
    <col min="2" max="10" width="15.625" style="15" customWidth="1"/>
    <col min="11" max="11" width="0.875" style="15" customWidth="1"/>
    <col min="12" max="12" width="13.625" style="15" customWidth="1"/>
    <col min="13" max="16384" width="9" style="15"/>
  </cols>
  <sheetData>
    <row r="1" spans="1:10" ht="34.5" customHeight="1">
      <c r="A1" s="62" t="s">
        <v>158</v>
      </c>
      <c r="B1" s="16"/>
      <c r="C1" s="16"/>
      <c r="D1" s="16"/>
      <c r="E1" s="16"/>
      <c r="F1" s="16"/>
      <c r="G1" s="16"/>
      <c r="H1" s="255" t="str">
        <f>単位</f>
        <v>（単位：円）</v>
      </c>
      <c r="I1" s="255"/>
      <c r="J1" s="16"/>
    </row>
    <row r="2" spans="1:10" ht="20.100000000000001" customHeight="1">
      <c r="A2" s="268" t="s">
        <v>34</v>
      </c>
      <c r="B2" s="266" t="s">
        <v>86</v>
      </c>
      <c r="C2" s="259" t="s">
        <v>87</v>
      </c>
      <c r="D2" s="259" t="s">
        <v>88</v>
      </c>
      <c r="E2" s="259" t="s">
        <v>89</v>
      </c>
      <c r="F2" s="259" t="s">
        <v>90</v>
      </c>
      <c r="G2" s="259" t="s">
        <v>91</v>
      </c>
      <c r="H2" s="259" t="s">
        <v>92</v>
      </c>
      <c r="I2" s="259" t="s">
        <v>93</v>
      </c>
      <c r="J2" s="262"/>
    </row>
    <row r="3" spans="1:10" ht="20.100000000000001" customHeight="1">
      <c r="A3" s="269"/>
      <c r="B3" s="270"/>
      <c r="C3" s="261"/>
      <c r="D3" s="261"/>
      <c r="E3" s="261"/>
      <c r="F3" s="261"/>
      <c r="G3" s="261"/>
      <c r="H3" s="261"/>
      <c r="I3" s="261"/>
      <c r="J3" s="263"/>
    </row>
    <row r="4" spans="1:10" ht="30" customHeight="1">
      <c r="A4" s="205">
        <v>36915178648</v>
      </c>
      <c r="B4" s="204">
        <v>35886003608</v>
      </c>
      <c r="C4" s="204">
        <v>948951501</v>
      </c>
      <c r="D4" s="204">
        <v>0</v>
      </c>
      <c r="E4" s="204">
        <v>0</v>
      </c>
      <c r="F4" s="204">
        <v>0</v>
      </c>
      <c r="G4" s="204">
        <v>0</v>
      </c>
      <c r="H4" s="204">
        <v>0</v>
      </c>
      <c r="I4" s="204"/>
      <c r="J4" s="18"/>
    </row>
    <row r="7" spans="1:10" ht="34.5" customHeight="1">
      <c r="A7" s="62" t="s">
        <v>159</v>
      </c>
      <c r="B7" s="16"/>
      <c r="C7" s="16"/>
      <c r="D7" s="16"/>
      <c r="E7" s="16"/>
      <c r="F7" s="16"/>
      <c r="G7" s="16"/>
      <c r="H7" s="16"/>
      <c r="I7" s="16"/>
      <c r="J7" s="17"/>
    </row>
    <row r="8" spans="1:10" ht="20.100000000000001" customHeight="1">
      <c r="A8" s="264" t="s">
        <v>34</v>
      </c>
      <c r="B8" s="266" t="s">
        <v>94</v>
      </c>
      <c r="C8" s="259" t="s">
        <v>95</v>
      </c>
      <c r="D8" s="259" t="s">
        <v>96</v>
      </c>
      <c r="E8" s="259" t="s">
        <v>97</v>
      </c>
      <c r="F8" s="259" t="s">
        <v>98</v>
      </c>
      <c r="G8" s="259" t="s">
        <v>99</v>
      </c>
      <c r="H8" s="259" t="s">
        <v>275</v>
      </c>
      <c r="I8" s="16"/>
      <c r="J8" s="17"/>
    </row>
    <row r="9" spans="1:10" ht="20.100000000000001" customHeight="1">
      <c r="A9" s="265"/>
      <c r="B9" s="267"/>
      <c r="C9" s="260"/>
      <c r="D9" s="260"/>
      <c r="E9" s="260"/>
      <c r="F9" s="260"/>
      <c r="G9" s="260"/>
      <c r="H9" s="260"/>
      <c r="I9" s="16"/>
      <c r="J9" s="17"/>
    </row>
    <row r="10" spans="1:10" ht="34.15" customHeight="1">
      <c r="A10" s="215">
        <v>36915178648</v>
      </c>
      <c r="B10" s="138">
        <v>4173413213</v>
      </c>
      <c r="C10" s="138">
        <v>4150753992</v>
      </c>
      <c r="D10" s="138">
        <v>3790755757</v>
      </c>
      <c r="E10" s="138">
        <v>3537164724</v>
      </c>
      <c r="F10" s="138">
        <v>3117194141</v>
      </c>
      <c r="G10" s="138">
        <v>11247211400</v>
      </c>
      <c r="H10" s="138">
        <v>6898685421</v>
      </c>
      <c r="I10" s="16"/>
      <c r="J10" s="17"/>
    </row>
    <row r="11" spans="1:10">
      <c r="I11" s="16"/>
      <c r="J11" s="17"/>
    </row>
    <row r="12" spans="1:10">
      <c r="I12" s="16"/>
      <c r="J12" s="17"/>
    </row>
    <row r="13" spans="1:10" ht="34.5" customHeight="1">
      <c r="A13" s="62" t="s">
        <v>160</v>
      </c>
      <c r="D13" s="16"/>
      <c r="E13" s="16"/>
      <c r="F13" s="16"/>
      <c r="G13" s="17"/>
      <c r="I13" s="16"/>
      <c r="J13" s="17"/>
    </row>
    <row r="14" spans="1:10" ht="20.100000000000001" customHeight="1">
      <c r="A14" s="264" t="s">
        <v>100</v>
      </c>
      <c r="B14" s="271" t="s">
        <v>101</v>
      </c>
      <c r="C14" s="272"/>
      <c r="D14" s="272"/>
      <c r="E14" s="272"/>
      <c r="F14" s="272"/>
      <c r="G14" s="273"/>
      <c r="I14" s="16"/>
      <c r="J14" s="17"/>
    </row>
    <row r="15" spans="1:10" ht="20.100000000000001" customHeight="1">
      <c r="A15" s="265"/>
      <c r="B15" s="274"/>
      <c r="C15" s="275"/>
      <c r="D15" s="275"/>
      <c r="E15" s="275"/>
      <c r="F15" s="275"/>
      <c r="G15" s="276"/>
    </row>
    <row r="16" spans="1:10" ht="32.450000000000003" customHeight="1">
      <c r="A16" s="19"/>
      <c r="B16" s="256"/>
      <c r="C16" s="257"/>
      <c r="D16" s="257"/>
      <c r="E16" s="257"/>
      <c r="F16" s="257"/>
      <c r="G16" s="258"/>
    </row>
  </sheetData>
  <mergeCells count="22">
    <mergeCell ref="A14:A15"/>
    <mergeCell ref="B14:G15"/>
    <mergeCell ref="G2:G3"/>
    <mergeCell ref="H2:H3"/>
    <mergeCell ref="I2:I3"/>
    <mergeCell ref="J2:J3"/>
    <mergeCell ref="A8:A9"/>
    <mergeCell ref="B8:B9"/>
    <mergeCell ref="C8:C9"/>
    <mergeCell ref="D8:D9"/>
    <mergeCell ref="E8:E9"/>
    <mergeCell ref="F8:F9"/>
    <mergeCell ref="A2:A3"/>
    <mergeCell ref="B2:B3"/>
    <mergeCell ref="C2:C3"/>
    <mergeCell ref="H1:I1"/>
    <mergeCell ref="B16:G16"/>
    <mergeCell ref="G8:G9"/>
    <mergeCell ref="H8:H9"/>
    <mergeCell ref="D2:D3"/>
    <mergeCell ref="E2:E3"/>
    <mergeCell ref="F2:F3"/>
  </mergeCells>
  <phoneticPr fontId="6"/>
  <printOptions horizontalCentered="1"/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①有形固定資産の明細</vt:lpstr>
      <vt:lpstr>②有形固定資産に係る行政目的別の明細</vt:lpstr>
      <vt:lpstr>増減の明細</vt:lpstr>
      <vt:lpstr>増減の明細 </vt:lpstr>
      <vt:lpstr>基金 </vt:lpstr>
      <vt:lpstr>貸付金</vt:lpstr>
      <vt:lpstr>長期延滞債権</vt:lpstr>
      <vt:lpstr>地方債（借入先別）</vt:lpstr>
      <vt:lpstr>地方債（利率別など）</vt:lpstr>
      <vt:lpstr>引当金</vt:lpstr>
      <vt:lpstr>補助金</vt:lpstr>
      <vt:lpstr>財源明細</vt:lpstr>
      <vt:lpstr>財源情報明細</vt:lpstr>
      <vt:lpstr>資金明細</vt:lpstr>
      <vt:lpstr>sheet1税収</vt:lpstr>
      <vt:lpstr>資金明細 (2)</vt:lpstr>
      <vt:lpstr>引当金!Print_Area</vt:lpstr>
      <vt:lpstr>'基金 '!Print_Area</vt:lpstr>
      <vt:lpstr>財源情報明細!Print_Area</vt:lpstr>
      <vt:lpstr>財源明細!Print_Area</vt:lpstr>
      <vt:lpstr>資金明細!Print_Area</vt:lpstr>
      <vt:lpstr>'増減の明細 '!Print_Area</vt:lpstr>
      <vt:lpstr>貸付金!Print_Area</vt:lpstr>
      <vt:lpstr>'地方債（借入先別）'!Print_Area</vt:lpstr>
      <vt:lpstr>'地方債（利率別など）'!Print_Area</vt:lpstr>
      <vt:lpstr>長期延滞債権!Print_Area</vt:lpstr>
      <vt:lpstr>補助金!Print_Area</vt:lpstr>
      <vt:lpstr>①有形固定資産の明細!Print_Titles</vt:lpstr>
      <vt:lpstr>②有形固定資産に係る行政目的別の明細!Print_Titles</vt:lpstr>
      <vt:lpstr>'増減の明細 '!Print_Titles</vt:lpstr>
      <vt:lpstr>単位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yoshi</cp:lastModifiedBy>
  <cp:lastPrinted>2022-03-02T02:05:32Z</cp:lastPrinted>
  <dcterms:created xsi:type="dcterms:W3CDTF">2014-03-27T08:10:30Z</dcterms:created>
  <dcterms:modified xsi:type="dcterms:W3CDTF">2023-05-18T14:03:39Z</dcterms:modified>
</cp:coreProperties>
</file>