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共有ファイル\R3年度\0505_財務諸表\00_完成財務書類等\01_一般会計等\"/>
    </mc:Choice>
  </mc:AlternateContent>
  <bookViews>
    <workbookView xWindow="-120" yWindow="-120" windowWidth="29040" windowHeight="15840" tabRatio="779" firstSheet="4" activeTab="13"/>
  </bookViews>
  <sheets>
    <sheet name="①有形固定資産の明細" sheetId="35" r:id="rId1"/>
    <sheet name="②有形固定資産に係る行政目的別の明細" sheetId="36" r:id="rId2"/>
    <sheet name="増減の明細" sheetId="8" r:id="rId3"/>
    <sheet name="増減の明細 " sheetId="21" state="hidden" r:id="rId4"/>
    <sheet name="基金 " sheetId="30" r:id="rId5"/>
    <sheet name="貸付金" sheetId="10" r:id="rId6"/>
    <sheet name="長期延滞債権" sheetId="11" r:id="rId7"/>
    <sheet name="地方債（借入先別）" sheetId="12" r:id="rId8"/>
    <sheet name="地方債（利率別など）" sheetId="29" r:id="rId9"/>
    <sheet name="引当金" sheetId="14" r:id="rId10"/>
    <sheet name="補助金" sheetId="31" r:id="rId11"/>
    <sheet name="財源明細" sheetId="28" r:id="rId12"/>
    <sheet name="財源情報明細" sheetId="27" r:id="rId13"/>
    <sheet name="資金明細" sheetId="22" r:id="rId14"/>
    <sheet name="sheet1税収" sheetId="34" state="hidden" r:id="rId15"/>
    <sheet name="資金明細 (2)" sheetId="32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CSV" localSheetId="14">#REF!</definedName>
    <definedName name="CSV">#REF!</definedName>
    <definedName name="CSVDATA" localSheetId="14">#REF!</definedName>
    <definedName name="CSVDATA">#REF!</definedName>
    <definedName name="DAN_KAIK_END" localSheetId="14">#REF!</definedName>
    <definedName name="DAN_KAIK_END">#REF!</definedName>
    <definedName name="DAN_KAIK_START" localSheetId="14">#REF!</definedName>
    <definedName name="DAN_KAIK_START">#REF!</definedName>
    <definedName name="_xlnm.Print_Area" localSheetId="9">引当金!$A$1:$F$8</definedName>
    <definedName name="_xlnm.Print_Area" localSheetId="4">'基金 '!$A$1:$G$14</definedName>
    <definedName name="_xlnm.Print_Area" localSheetId="12">財源情報明細!$A$1:$F$9</definedName>
    <definedName name="_xlnm.Print_Area" localSheetId="11">財源明細!$A$1:$E$30</definedName>
    <definedName name="_xlnm.Print_Area" localSheetId="13">資金明細!$A$1:$C$8</definedName>
    <definedName name="_xlnm.Print_Area" localSheetId="3">'増減の明細 '!$A$1:$K$12</definedName>
    <definedName name="_xlnm.Print_Area" localSheetId="5">貸付金!$A$1:$F$9</definedName>
    <definedName name="_xlnm.Print_Area" localSheetId="7">'地方債（借入先別）'!$A$1:$K$19</definedName>
    <definedName name="_xlnm.Print_Area" localSheetId="8">'地方債（利率別など）'!$A$1:$J$16</definedName>
    <definedName name="_xlnm.Print_Area" localSheetId="10">補助金!$A$1:$E$12</definedName>
    <definedName name="_xlnm.Print_Titles" localSheetId="0">①有形固定資産の明細!$1:$5</definedName>
    <definedName name="_xlnm.Print_Titles" localSheetId="1">②有形固定資産に係る行政目的別の明細!$1:$5</definedName>
    <definedName name="_xlnm.Print_Titles" localSheetId="3">'増減の明細 '!$1:$2</definedName>
    <definedName name="X01Y01_04">#REF!</definedName>
    <definedName name="X01Y01_36">'[1]36'!$K$14</definedName>
    <definedName name="X01Y02_04">#REF!</definedName>
    <definedName name="X01Y02_36">'[1]36'!$L$14</definedName>
    <definedName name="X01Y03_04">#REF!</definedName>
    <definedName name="X01Y03_36">'[1]36'!$M$14</definedName>
    <definedName name="X01Y04_04">#REF!</definedName>
    <definedName name="X01Y04_36">'[1]36'!$N$14</definedName>
    <definedName name="X01Y05_04">#REF!</definedName>
    <definedName name="X01Y05_36">'[1]36'!$O$14</definedName>
    <definedName name="X01Y06_04">#REF!</definedName>
    <definedName name="X01Y06_36">'[1]36'!$P$14</definedName>
    <definedName name="X01Y07_04">#REF!</definedName>
    <definedName name="X01Y07_36">'[1]36'!$Q$14</definedName>
    <definedName name="X01Y08_04">#REF!</definedName>
    <definedName name="X01Y08_36">'[1]36'!$R$14</definedName>
    <definedName name="X01Y09_04">#REF!</definedName>
    <definedName name="X01Y09_36">'[1]36'!$S$14</definedName>
    <definedName name="X01Y10_04">#REF!</definedName>
    <definedName name="X01Y10_36">'[1]36'!$T$14</definedName>
    <definedName name="X01Y11_04">#REF!</definedName>
    <definedName name="X01Y11_36">'[1]36'!$U$14</definedName>
    <definedName name="X01Y12_04">#REF!</definedName>
    <definedName name="X01Y12_36">'[1]36'!$V$14</definedName>
    <definedName name="X01Y13_04">#REF!</definedName>
    <definedName name="X01Y13_36">'[1]36'!$W$14</definedName>
    <definedName name="X01Y14_04">#REF!</definedName>
    <definedName name="X01Y14_36">'[1]36'!$X$14</definedName>
    <definedName name="X01Y15_04">#REF!</definedName>
    <definedName name="X01Y15_36">'[1]36'!$Y$14</definedName>
    <definedName name="X01Y16_04">#REF!</definedName>
    <definedName name="X01Y16_36">'[1]36'!$Z$14</definedName>
    <definedName name="X01Y17_04">#REF!</definedName>
    <definedName name="X01Y17_36">'[1]36'!$AA$14</definedName>
    <definedName name="X01Y18_04">#REF!</definedName>
    <definedName name="X01Y18_36">'[1]36'!$AB$14</definedName>
    <definedName name="X01Y19_04">#REF!</definedName>
    <definedName name="X01Y19_36">'[1]36'!$AC$14</definedName>
    <definedName name="X01Y20_04">#REF!</definedName>
    <definedName name="X01Y20_36">'[1]36'!$AD$14</definedName>
    <definedName name="X01Y21_04">#REF!</definedName>
    <definedName name="X01Y21_36">'[1]36'!$AE$14</definedName>
    <definedName name="X01Y22_04">#REF!</definedName>
    <definedName name="X01Y23_04">#REF!</definedName>
    <definedName name="X01Y24_04">#REF!</definedName>
    <definedName name="X01Y25_04">#REF!</definedName>
    <definedName name="X01Y26_04">#REF!</definedName>
    <definedName name="X01Y27_04">#REF!</definedName>
    <definedName name="X01Y28_04">#REF!</definedName>
    <definedName name="X01Y29_04">#REF!</definedName>
    <definedName name="X01Y30_04">#REF!</definedName>
    <definedName name="X01Y31_04">#REF!</definedName>
    <definedName name="X01Y32_04">#REF!</definedName>
    <definedName name="X01Y33_04">#REF!</definedName>
    <definedName name="X01Y34_04">#REF!</definedName>
    <definedName name="X01Y35_04">#REF!</definedName>
    <definedName name="X01Y36_04">#REF!</definedName>
    <definedName name="X01Y37_04">#REF!</definedName>
    <definedName name="X01Y38_04">#REF!</definedName>
    <definedName name="X01Y39_04">#REF!</definedName>
    <definedName name="X01Y40_04">#REF!</definedName>
    <definedName name="X01Y41_04">#REF!</definedName>
    <definedName name="X01Y42_04">#REF!</definedName>
    <definedName name="X01Y43_04">#REF!</definedName>
    <definedName name="X01Y44_04">#REF!</definedName>
    <definedName name="X01Y45_04">#REF!</definedName>
    <definedName name="X01Y46_04">#REF!</definedName>
    <definedName name="X01Y47_04">#REF!</definedName>
    <definedName name="X01Y48_04">#REF!</definedName>
    <definedName name="X01Y49_04">#REF!</definedName>
    <definedName name="X01Y50_04">#REF!</definedName>
    <definedName name="X01Y51_04">#REF!</definedName>
    <definedName name="X01Y52_04">#REF!</definedName>
    <definedName name="X01Y53_04">#REF!</definedName>
    <definedName name="X01Y54_04">#REF!</definedName>
    <definedName name="X01Y55_04">#REF!</definedName>
    <definedName name="X01Y56_04">#REF!</definedName>
    <definedName name="X01Y57_04">#REF!</definedName>
    <definedName name="X01Y58_04">#REF!</definedName>
    <definedName name="X01Y59_04">#REF!</definedName>
    <definedName name="X01Y60_04">#REF!</definedName>
    <definedName name="X02Y01_04">#REF!</definedName>
    <definedName name="X02Y01_36">'[1]36'!$K$15</definedName>
    <definedName name="X02Y02_04">#REF!</definedName>
    <definedName name="X02Y02_36">'[1]36'!$L$15</definedName>
    <definedName name="X02Y03_04">#REF!</definedName>
    <definedName name="X02Y03_36">'[1]36'!$M$15</definedName>
    <definedName name="X02Y04_04">#REF!</definedName>
    <definedName name="X02Y04_36">'[1]36'!$N$15</definedName>
    <definedName name="X02Y05_04">#REF!</definedName>
    <definedName name="X02Y05_36">'[1]36'!$O$15</definedName>
    <definedName name="X02Y06_04">#REF!</definedName>
    <definedName name="X02Y06_36">'[1]36'!$P$15</definedName>
    <definedName name="X02Y07_04">#REF!</definedName>
    <definedName name="X02Y07_36">'[1]36'!$Q$15</definedName>
    <definedName name="X02Y08_04">#REF!</definedName>
    <definedName name="X02Y08_36">'[1]36'!$R$15</definedName>
    <definedName name="X02Y09_04">#REF!</definedName>
    <definedName name="X02Y09_36">'[1]36'!$S$15</definedName>
    <definedName name="X02Y10_04">#REF!</definedName>
    <definedName name="X02Y10_36">'[1]36'!$T$15</definedName>
    <definedName name="X02Y11_04">#REF!</definedName>
    <definedName name="X02Y11_36">'[1]36'!$U$15</definedName>
    <definedName name="X02Y12_04">#REF!</definedName>
    <definedName name="X02Y12_36">'[1]36'!$V$15</definedName>
    <definedName name="X02Y13_04">#REF!</definedName>
    <definedName name="X02Y13_36">'[1]36'!$W$15</definedName>
    <definedName name="X02Y14_04">#REF!</definedName>
    <definedName name="X02Y14_36">'[1]36'!$X$15</definedName>
    <definedName name="X02Y15_04">#REF!</definedName>
    <definedName name="X02Y15_36">'[1]36'!$Y$15</definedName>
    <definedName name="X02Y16_04">#REF!</definedName>
    <definedName name="X02Y16_36">'[1]36'!$Z$15</definedName>
    <definedName name="X02Y17_04">#REF!</definedName>
    <definedName name="X02Y17_36">'[1]36'!$AA$15</definedName>
    <definedName name="X02Y18_04">#REF!</definedName>
    <definedName name="X02Y18_36">'[1]36'!$AB$15</definedName>
    <definedName name="X02Y19_04">#REF!</definedName>
    <definedName name="X02Y19_36">'[1]36'!$AC$15</definedName>
    <definedName name="X02Y20_04">#REF!</definedName>
    <definedName name="X02Y20_36">'[1]36'!$AD$15</definedName>
    <definedName name="X02Y21_04">#REF!</definedName>
    <definedName name="X02Y21_36">'[1]36'!$AE$15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2Y46_04">#REF!</definedName>
    <definedName name="X02Y47_04">#REF!</definedName>
    <definedName name="X02Y48_04">#REF!</definedName>
    <definedName name="X02Y49_04">#REF!</definedName>
    <definedName name="X02Y50_04">#REF!</definedName>
    <definedName name="X02Y51_04">#REF!</definedName>
    <definedName name="X02Y52_04">#REF!</definedName>
    <definedName name="X02Y53_04">#REF!</definedName>
    <definedName name="X02Y54_04">#REF!</definedName>
    <definedName name="X02Y55_04">#REF!</definedName>
    <definedName name="X02Y56_04">#REF!</definedName>
    <definedName name="X02Y57_04">#REF!</definedName>
    <definedName name="X02Y58_04">#REF!</definedName>
    <definedName name="X02Y59_0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>'[3]13'!$Y$45</definedName>
    <definedName name="X33Y02_36">'[1]36'!$L$46</definedName>
    <definedName name="X33Y03_13" localSheetId="14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>'[3]13'!$Y$46</definedName>
    <definedName name="X34Y03_13" localSheetId="14">'[2]13'!$Z$46</definedName>
    <definedName name="X34Y03_13">'[3]13'!$Z$46</definedName>
    <definedName name="X34Y10_13" localSheetId="14">'[2]13'!$AG$46</definedName>
    <definedName name="X34Y10_13">'[3]13'!$AG$46</definedName>
    <definedName name="X35Y02_13" localSheetId="14">'[2]13'!$Y$47</definedName>
    <definedName name="X35Y02_13">'[3]13'!$Y$47</definedName>
    <definedName name="X35Y03_13" localSheetId="14">'[2]13'!$Z$47</definedName>
    <definedName name="X35Y03_13">'[3]13'!$Z$47</definedName>
    <definedName name="X35Y10_13" localSheetId="14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>#REF!</definedName>
    <definedName name="単位">増減の明細!$H$2</definedName>
    <definedName name="論理データ型一覧">[4]論理データ型!$A$3:$A$41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4" l="1"/>
  <c r="A10" i="29"/>
  <c r="A4" i="29"/>
  <c r="J25" i="34" l="1"/>
  <c r="I25" i="34"/>
  <c r="H25" i="34"/>
  <c r="G25" i="34"/>
  <c r="F25" i="34"/>
  <c r="D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3" i="34"/>
  <c r="K25" i="34" s="1"/>
  <c r="M25" i="34" s="1"/>
  <c r="F1" i="27" l="1"/>
  <c r="C7" i="32"/>
  <c r="C3" i="32"/>
  <c r="E2" i="31"/>
  <c r="F6" i="14" l="1"/>
  <c r="G23" i="11" l="1"/>
  <c r="G22" i="11"/>
  <c r="F22" i="11"/>
  <c r="C22" i="11"/>
  <c r="B22" i="11"/>
  <c r="G7" i="11"/>
  <c r="F7" i="11"/>
  <c r="F23" i="11" s="1"/>
  <c r="C7" i="11"/>
  <c r="C23" i="11" s="1"/>
  <c r="B7" i="11"/>
  <c r="B23" i="11" s="1"/>
  <c r="F5" i="10"/>
  <c r="F4" i="10"/>
  <c r="F8" i="30" l="1"/>
  <c r="F7" i="30"/>
  <c r="F6" i="30"/>
  <c r="F5" i="30"/>
  <c r="K24" i="8" l="1"/>
  <c r="I24" i="8"/>
  <c r="H24" i="8"/>
  <c r="F24" i="8"/>
  <c r="D24" i="8"/>
  <c r="C24" i="8"/>
  <c r="B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E24" i="8" s="1"/>
  <c r="J11" i="8"/>
  <c r="I11" i="8"/>
  <c r="F11" i="8"/>
  <c r="D11" i="8"/>
  <c r="C11" i="8"/>
  <c r="B11" i="8"/>
  <c r="J24" i="8" l="1"/>
  <c r="E11" i="21" l="1"/>
  <c r="E10" i="21"/>
  <c r="E9" i="21"/>
  <c r="E8" i="21"/>
  <c r="E7" i="21"/>
  <c r="E6" i="21"/>
  <c r="E5" i="21"/>
  <c r="E4" i="21"/>
  <c r="E3" i="21"/>
  <c r="H19" i="12" l="1"/>
  <c r="I19" i="12"/>
  <c r="J19" i="12"/>
  <c r="K19" i="12"/>
  <c r="B2" i="22" l="1"/>
  <c r="E2" i="28"/>
  <c r="F1" i="14"/>
  <c r="H1" i="29"/>
  <c r="K2" i="12"/>
  <c r="G1" i="11"/>
  <c r="C1" i="11"/>
  <c r="F1" i="10"/>
  <c r="G1" i="30"/>
  <c r="K1" i="21"/>
  <c r="F4" i="30" l="1"/>
  <c r="F9" i="30"/>
  <c r="F10" i="30"/>
  <c r="F11" i="30"/>
  <c r="F12" i="30"/>
  <c r="F13" i="30"/>
  <c r="F3" i="30"/>
  <c r="B7" i="22" l="1"/>
  <c r="E28" i="28" l="1"/>
  <c r="E24" i="28"/>
  <c r="E20" i="28"/>
  <c r="E29" i="28" l="1"/>
  <c r="E30" i="28" s="1"/>
  <c r="F5" i="14" l="1"/>
  <c r="J7" i="21" l="1"/>
  <c r="E10" i="8"/>
  <c r="E9" i="8"/>
  <c r="E11" i="8" s="1"/>
  <c r="D5" i="31" l="1"/>
  <c r="D11" i="31"/>
  <c r="E14" i="30"/>
  <c r="D14" i="30"/>
  <c r="C14" i="30"/>
  <c r="B14" i="30"/>
  <c r="D12" i="31" l="1"/>
  <c r="F14" i="30"/>
  <c r="G14" i="30" s="1"/>
  <c r="J4" i="21" l="1"/>
  <c r="J5" i="21"/>
  <c r="J6" i="21"/>
  <c r="G12" i="21" l="1"/>
  <c r="H12" i="21" s="1"/>
  <c r="E19" i="12" l="1"/>
  <c r="F19" i="12"/>
  <c r="G19" i="12"/>
  <c r="D19" i="12"/>
  <c r="B19" i="12" l="1"/>
  <c r="C19" i="12"/>
  <c r="D9" i="10" l="1"/>
  <c r="E9" i="10"/>
  <c r="C9" i="10"/>
  <c r="B9" i="10" l="1"/>
  <c r="J8" i="21"/>
  <c r="J9" i="21"/>
  <c r="J10" i="21"/>
  <c r="J11" i="21"/>
  <c r="J12" i="21"/>
  <c r="J3" i="21"/>
  <c r="C8" i="14" l="1"/>
  <c r="B8" i="14" l="1"/>
  <c r="D8" i="14" l="1"/>
  <c r="F7" i="14"/>
  <c r="F8" i="14"/>
</calcChain>
</file>

<file path=xl/comments1.xml><?xml version="1.0" encoding="utf-8"?>
<comments xmlns="http://schemas.openxmlformats.org/spreadsheetml/2006/main">
  <authors>
    <author>吉澤 綾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吉澤 綾:</t>
        </r>
        <r>
          <rPr>
            <sz val="9"/>
            <color indexed="81"/>
            <rFont val="MS P ゴシック"/>
            <family val="3"/>
            <charset val="128"/>
          </rPr>
          <t xml:space="preserve">
入力シートでは「～給付費負」となっていた。</t>
        </r>
      </text>
    </comment>
  </commentList>
</comments>
</file>

<file path=xl/comments2.xml><?xml version="1.0" encoding="utf-8"?>
<comments xmlns="http://schemas.openxmlformats.org/spreadsheetml/2006/main">
  <authors>
    <author>吉澤 綾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吉澤 綾:</t>
        </r>
        <r>
          <rPr>
            <sz val="9"/>
            <color indexed="81"/>
            <rFont val="MS P ゴシック"/>
            <family val="3"/>
            <charset val="128"/>
          </rPr>
          <t xml:space="preserve">
入力シートには合計額の記載のみ
合計：1,594,415,422</t>
        </r>
      </text>
    </comment>
  </commentList>
</comments>
</file>

<file path=xl/sharedStrings.xml><?xml version="1.0" encoding="utf-8"?>
<sst xmlns="http://schemas.openxmlformats.org/spreadsheetml/2006/main" count="560" uniqueCount="276">
  <si>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</si>
  <si>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</si>
  <si>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合計</t>
    <rPh sb="0" eb="2">
      <t>ゴウケイ</t>
    </rPh>
    <phoneticPr fontId="6"/>
  </si>
  <si>
    <t>合計</t>
    <rPh sb="0" eb="2">
      <t>ゴウケイ</t>
    </rPh>
    <phoneticPr fontId="10"/>
  </si>
  <si>
    <t>③投資及び出資金の明細</t>
    <phoneticPr fontId="10"/>
  </si>
  <si>
    <t>市場価格のあるもの</t>
    <rPh sb="0" eb="2">
      <t>シジョウ</t>
    </rPh>
    <rPh sb="2" eb="4">
      <t>カカク</t>
    </rPh>
    <phoneticPr fontId="10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</si>
  <si>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</si>
  <si>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</si>
  <si>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</si>
  <si>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</si>
  <si>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</si>
  <si>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10"/>
  </si>
  <si>
    <t>評価差額
（C）－（E)
（F)</t>
    <rPh sb="0" eb="2">
      <t>ヒョウカ</t>
    </rPh>
    <rPh sb="2" eb="4">
      <t>サガク</t>
    </rPh>
    <phoneticPr fontId="10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</si>
  <si>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0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</si>
  <si>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</si>
  <si>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</si>
  <si>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</si>
  <si>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</si>
  <si>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</si>
  <si>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</si>
  <si>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</si>
  <si>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1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</si>
  <si>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0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</si>
  <si>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</si>
  <si>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1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</si>
  <si>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0"/>
  </si>
  <si>
    <t>種類</t>
    <rPh sb="0" eb="2">
      <t>シュルイ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</si>
  <si>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</si>
  <si>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0"/>
  </si>
  <si>
    <t>⑤貸付金の明細</t>
    <phoneticPr fontId="1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</si>
  <si>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0"/>
  </si>
  <si>
    <t>⑦未収金の明細</t>
    <rPh sb="1" eb="4">
      <t>ミシュウキン</t>
    </rPh>
    <rPh sb="5" eb="7">
      <t>メイサイ</t>
    </rPh>
    <phoneticPr fontId="10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</si>
  <si>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</si>
  <si>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</si>
  <si>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10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</si>
  <si>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0"/>
  </si>
  <si>
    <t>地方債残高</t>
    <rPh sb="0" eb="3">
      <t>チホウサイ</t>
    </rPh>
    <rPh sb="3" eb="5">
      <t>ザンダカ</t>
    </rPh>
    <phoneticPr fontId="13"/>
  </si>
  <si>
    <t>政府資金</t>
    <rPh sb="0" eb="2">
      <t>セイフ</t>
    </rPh>
    <rPh sb="2" eb="4">
      <t>シキン</t>
    </rPh>
    <phoneticPr fontId="1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</si>
  <si>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3"/>
  </si>
  <si>
    <t>市中銀行</t>
    <rPh sb="0" eb="2">
      <t>シチュウ</t>
    </rPh>
    <rPh sb="2" eb="4">
      <t>ギンコウ</t>
    </rPh>
    <phoneticPr fontId="13"/>
  </si>
  <si>
    <t>その他の
金融機関</t>
    <rPh sb="2" eb="3">
      <t>タ</t>
    </rPh>
    <rPh sb="5" eb="7">
      <t>キンユウ</t>
    </rPh>
    <rPh sb="7" eb="9">
      <t>キカン</t>
    </rPh>
    <phoneticPr fontId="13"/>
  </si>
  <si>
    <t>市場公募債</t>
    <rPh sb="0" eb="2">
      <t>シジョウ</t>
    </rPh>
    <rPh sb="2" eb="5">
      <t>コウボサイ</t>
    </rPh>
    <phoneticPr fontId="13"/>
  </si>
  <si>
    <t>その他</t>
    <rPh sb="2" eb="3">
      <t>タ</t>
    </rPh>
    <phoneticPr fontId="13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</si>
  <si>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</si>
  <si>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</si>
  <si>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</si>
  <si>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⑤引当金の明細</t>
    <rPh sb="1" eb="4">
      <t>ヒキアテキン</t>
    </rPh>
    <rPh sb="5" eb="7">
      <t>メイサイ</t>
    </rPh>
    <phoneticPr fontId="10"/>
  </si>
  <si>
    <t>区分</t>
    <rPh sb="0" eb="2">
      <t>クブン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</si>
  <si>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</si>
  <si>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</si>
  <si>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</si>
  <si>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</si>
  <si>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10"/>
  </si>
  <si>
    <t>その他</t>
    <rPh sb="2" eb="3">
      <t>タ</t>
    </rPh>
    <phoneticPr fontId="1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</si>
  <si>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0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</si>
  <si>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0"/>
  </si>
  <si>
    <t>-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</si>
  <si>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</si>
  <si>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</si>
  <si>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-</t>
    <phoneticPr fontId="6"/>
  </si>
  <si>
    <t>【一般会計】</t>
    <rPh sb="1" eb="3">
      <t>イッパン</t>
    </rPh>
    <rPh sb="3" eb="5">
      <t>カイケイ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</si>
  <si>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0"/>
  </si>
  <si>
    <t>（１）資金の明細</t>
    <rPh sb="3" eb="5">
      <t>シキン</t>
    </rPh>
    <rPh sb="6" eb="8">
      <t>メイサイ</t>
    </rPh>
    <phoneticPr fontId="10"/>
  </si>
  <si>
    <t>現金</t>
    <rPh sb="0" eb="2">
      <t>ゲンキン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</si>
  <si>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</si>
  <si>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</si>
  <si>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（１）補助金等の明細</t>
    <rPh sb="3" eb="7">
      <t>ホジョキンナド</t>
    </rPh>
    <rPh sb="8" eb="10">
      <t>メイサイ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</si>
  <si>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</si>
  <si>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</si>
  <si>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相手先</t>
    <rPh sb="0" eb="3">
      <t>アイテサキ</t>
    </rPh>
    <phoneticPr fontId="10"/>
  </si>
  <si>
    <t>金額</t>
    <rPh sb="0" eb="2">
      <t>キンガク</t>
    </rPh>
    <phoneticPr fontId="10"/>
  </si>
  <si>
    <t>支出目的</t>
    <rPh sb="0" eb="2">
      <t>シシュツ</t>
    </rPh>
    <rPh sb="2" eb="4">
      <t>モクテキ</t>
    </rPh>
    <phoneticPr fontId="1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</si>
  <si>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</si>
  <si>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その他</t>
    <rPh sb="2" eb="3">
      <t>タ</t>
    </rPh>
    <phoneticPr fontId="6"/>
  </si>
  <si>
    <t>計</t>
    <rPh sb="0" eb="1">
      <t>ケイ</t>
    </rPh>
    <phoneticPr fontId="10"/>
  </si>
  <si>
    <t>その他の補助金等</t>
    <rPh sb="2" eb="3">
      <t>タ</t>
    </rPh>
    <rPh sb="4" eb="7">
      <t>ホジョキン</t>
    </rPh>
    <rPh sb="7" eb="8">
      <t>ナド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</si>
  <si>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</si>
  <si>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（１）財源の明細</t>
    <rPh sb="3" eb="5">
      <t>ザイゲン</t>
    </rPh>
    <rPh sb="6" eb="8">
      <t>メイサイ</t>
    </rPh>
    <phoneticPr fontId="10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</si>
  <si>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</si>
  <si>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</si>
  <si>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金額</t>
    <rPh sb="0" eb="2">
      <t>キンガク</t>
    </rPh>
    <phoneticPr fontId="6"/>
  </si>
  <si>
    <t>一般会計等</t>
    <rPh sb="0" eb="2">
      <t>イッパン</t>
    </rPh>
    <rPh sb="2" eb="4">
      <t>カイケイ</t>
    </rPh>
    <rPh sb="4" eb="5">
      <t>トウ</t>
    </rPh>
    <phoneticPr fontId="6"/>
  </si>
  <si>
    <t>税収等</t>
    <rPh sb="0" eb="2">
      <t>ゼイシュウ</t>
    </rPh>
    <rPh sb="2" eb="3">
      <t>ナド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</si>
  <si>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</si>
  <si>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</si>
  <si>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10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</si>
  <si>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</si>
  <si>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</si>
  <si>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10"/>
  </si>
  <si>
    <t>（２）財源情報の明細</t>
    <rPh sb="3" eb="5">
      <t>ザイゲン</t>
    </rPh>
    <rPh sb="5" eb="7">
      <t>ジョウホウ</t>
    </rPh>
    <rPh sb="8" eb="10">
      <t>メイサイ</t>
    </rPh>
    <phoneticPr fontId="10"/>
  </si>
  <si>
    <t>内訳</t>
    <rPh sb="0" eb="2">
      <t>ウチワケ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</si>
  <si>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0"/>
  </si>
  <si>
    <t>地方債</t>
    <rPh sb="0" eb="3">
      <t>チホウサイ</t>
    </rPh>
    <phoneticPr fontId="10"/>
  </si>
  <si>
    <t>税収等</t>
    <rPh sb="0" eb="3">
      <t>ゼイシュウナド</t>
    </rPh>
    <phoneticPr fontId="10"/>
  </si>
  <si>
    <t>その他</t>
    <rPh sb="2" eb="3">
      <t>ホカ</t>
    </rPh>
    <phoneticPr fontId="10"/>
  </si>
  <si>
    <t>純行政コスト</t>
    <rPh sb="0" eb="1">
      <t>ジュン</t>
    </rPh>
    <rPh sb="1" eb="3">
      <t>ギョウセイ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</si>
  <si>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</si>
  <si>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</si>
  <si>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1.5％以下</t>
    <rPh sb="4" eb="6">
      <t>イカ</t>
    </rPh>
    <phoneticPr fontId="13"/>
  </si>
  <si>
    <t>1.5％超
2.0％以下</t>
    <rPh sb="4" eb="5">
      <t>チョウ</t>
    </rPh>
    <rPh sb="10" eb="12">
      <t>イカ</t>
    </rPh>
    <phoneticPr fontId="13"/>
  </si>
  <si>
    <t>2.0％超
2.5％以下</t>
    <rPh sb="4" eb="5">
      <t>チョウ</t>
    </rPh>
    <rPh sb="10" eb="12">
      <t>イカ</t>
    </rPh>
    <phoneticPr fontId="13"/>
  </si>
  <si>
    <t>2.5％超
3.0％以下</t>
    <rPh sb="4" eb="5">
      <t>チョウ</t>
    </rPh>
    <rPh sb="10" eb="12">
      <t>イカ</t>
    </rPh>
    <phoneticPr fontId="13"/>
  </si>
  <si>
    <t>3.0％超
3.5％以下</t>
    <rPh sb="4" eb="5">
      <t>チョウ</t>
    </rPh>
    <rPh sb="10" eb="12">
      <t>イカ</t>
    </rPh>
    <phoneticPr fontId="13"/>
  </si>
  <si>
    <t>3.5％超
4.0％以下</t>
    <rPh sb="4" eb="5">
      <t>チョウ</t>
    </rPh>
    <rPh sb="10" eb="12">
      <t>イカ</t>
    </rPh>
    <phoneticPr fontId="13"/>
  </si>
  <si>
    <t>4.0％超</t>
    <rPh sb="4" eb="5">
      <t>チョウ</t>
    </rPh>
    <phoneticPr fontId="1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</si>
  <si>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3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</si>
  <si>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</si>
  <si>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</si>
  <si>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</si>
  <si>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</si>
  <si>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</si>
  <si>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</si>
  <si>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</si>
  <si>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</si>
  <si>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</si>
  <si>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3"/>
  </si>
  <si>
    <t>契約条項の概要</t>
    <rPh sb="0" eb="2">
      <t>ケイヤク</t>
    </rPh>
    <rPh sb="2" eb="4">
      <t>ジョウコウ</t>
    </rPh>
    <rPh sb="5" eb="7">
      <t>ガイヨウ</t>
    </rPh>
    <phoneticPr fontId="13"/>
  </si>
  <si>
    <t>④基金の明細</t>
    <phoneticPr fontId="10"/>
  </si>
  <si>
    <t>地方譲与税</t>
    <rPh sb="0" eb="2">
      <t>チホウ</t>
    </rPh>
    <rPh sb="2" eb="4">
      <t>ジョウヨ</t>
    </rPh>
    <rPh sb="4" eb="5">
      <t>ゼイ</t>
    </rPh>
    <phoneticPr fontId="14"/>
  </si>
  <si>
    <t>利子割交付金</t>
    <rPh sb="0" eb="2">
      <t>リシ</t>
    </rPh>
    <rPh sb="2" eb="3">
      <t>ワリ</t>
    </rPh>
    <rPh sb="3" eb="6">
      <t>コウフキン</t>
    </rPh>
    <phoneticPr fontId="14"/>
  </si>
  <si>
    <t>配当割交付金</t>
    <rPh sb="0" eb="2">
      <t>ハイトウ</t>
    </rPh>
    <rPh sb="2" eb="3">
      <t>ワリ</t>
    </rPh>
    <rPh sb="3" eb="6">
      <t>コウフキン</t>
    </rPh>
    <phoneticPr fontId="14"/>
  </si>
  <si>
    <t>一般公共事業</t>
  </si>
  <si>
    <t>公営住宅建設</t>
  </si>
  <si>
    <t>災害復旧</t>
  </si>
  <si>
    <t>教育・福祉施設</t>
  </si>
  <si>
    <t>一般単独事業</t>
  </si>
  <si>
    <t>その他</t>
  </si>
  <si>
    <t>臨時財政対策債</t>
  </si>
  <si>
    <t>株式等譲渡所得割交付金</t>
    <phoneticPr fontId="6"/>
  </si>
  <si>
    <t>法人事業税交付金</t>
    <phoneticPr fontId="6"/>
  </si>
  <si>
    <t>地方消費税交付金</t>
    <phoneticPr fontId="6"/>
  </si>
  <si>
    <t>ゴルフ場利用税交付金</t>
    <phoneticPr fontId="6"/>
  </si>
  <si>
    <t>地方特例交付金</t>
    <phoneticPr fontId="6"/>
  </si>
  <si>
    <t>地方交付税</t>
    <phoneticPr fontId="6"/>
  </si>
  <si>
    <t>交通安全対策特別交付金</t>
    <phoneticPr fontId="6"/>
  </si>
  <si>
    <t>分担金及び負担金</t>
    <phoneticPr fontId="6"/>
  </si>
  <si>
    <t>寄付金</t>
    <rPh sb="0" eb="3">
      <t>キフキン</t>
    </rPh>
    <phoneticPr fontId="6"/>
  </si>
  <si>
    <t>（単位：千円）</t>
  </si>
  <si>
    <t>狭山市土地開発公社</t>
  </si>
  <si>
    <t>（一財）狭山市勤労者福祉サービスセンター</t>
    <rPh sb="1" eb="2">
      <t>イチ</t>
    </rPh>
    <rPh sb="2" eb="3">
      <t>ザイ</t>
    </rPh>
    <phoneticPr fontId="12"/>
  </si>
  <si>
    <t>埼玉県農業信用基金協会</t>
  </si>
  <si>
    <t>埼玉県信用保証協会</t>
  </si>
  <si>
    <t>（公社）埼玉県農林公社</t>
    <rPh sb="1" eb="2">
      <t>コウ</t>
    </rPh>
    <rPh sb="2" eb="3">
      <t>シャ</t>
    </rPh>
    <phoneticPr fontId="12"/>
  </si>
  <si>
    <t>（一財）埼玉県勤労者福祉センター</t>
  </si>
  <si>
    <t>株式会社テレビ埼玉</t>
  </si>
  <si>
    <t>（社福）狭山市社会福祉協議会（社会福祉活動基金）</t>
    <rPh sb="1" eb="3">
      <t>シャフク</t>
    </rPh>
    <rPh sb="4" eb="6">
      <t>サヤマ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12"/>
  </si>
  <si>
    <t>川越総合卸売市場株式会社</t>
  </si>
  <si>
    <t>狭山ケーブルテレビ株式会社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</si>
  <si>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0"/>
  </si>
  <si>
    <t>種類</t>
  </si>
  <si>
    <t>現金預金</t>
  </si>
  <si>
    <t>有価証券</t>
  </si>
  <si>
    <t>土地</t>
  </si>
  <si>
    <t>(参考)財産に関する
調書記載額</t>
  </si>
  <si>
    <t>合計
（貸借対称表計上額）</t>
    <phoneticPr fontId="10"/>
  </si>
  <si>
    <t>財政調整基金</t>
    <rPh sb="0" eb="6">
      <t>ザイチョウ</t>
    </rPh>
    <phoneticPr fontId="10"/>
  </si>
  <si>
    <t>公共施設整備基金　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</si>
  <si>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教育施設整備基金</t>
    <rPh sb="0" eb="2">
      <t>キョウイク</t>
    </rPh>
    <rPh sb="2" eb="4">
      <t>シセツ</t>
    </rPh>
    <rPh sb="4" eb="6">
      <t>セイビ</t>
    </rPh>
    <rPh sb="6" eb="8">
      <t>キキン</t>
    </rPh>
    <phoneticPr fontId="1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</si>
  <si>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14"/>
  </si>
  <si>
    <t>都市基盤整備基金</t>
    <rPh sb="0" eb="2">
      <t>トシ</t>
    </rPh>
    <rPh sb="2" eb="4">
      <t>キバン</t>
    </rPh>
    <rPh sb="4" eb="6">
      <t>セイビ</t>
    </rPh>
    <rPh sb="6" eb="8">
      <t>キキン</t>
    </rPh>
    <phoneticPr fontId="14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</si>
  <si>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14"/>
  </si>
  <si>
    <t>みどりの基金</t>
    <rPh sb="4" eb="6">
      <t>キキン</t>
    </rPh>
    <phoneticPr fontId="14"/>
  </si>
  <si>
    <t>文化及び産業功労者等奨励基金</t>
    <rPh sb="0" eb="2">
      <t>ブンカ</t>
    </rPh>
    <rPh sb="2" eb="3">
      <t>オヨ</t>
    </rPh>
    <rPh sb="4" eb="6">
      <t>サンギョウ</t>
    </rPh>
    <rPh sb="6" eb="9">
      <t>コウロウシャ</t>
    </rPh>
    <rPh sb="9" eb="10">
      <t>トウ</t>
    </rPh>
    <rPh sb="10" eb="12">
      <t>ショウレイ</t>
    </rPh>
    <rPh sb="12" eb="14">
      <t>キキン</t>
    </rPh>
    <phoneticPr fontId="14"/>
  </si>
  <si>
    <t>環境保全創造基金</t>
    <rPh sb="0" eb="2">
      <t>カンキョウ</t>
    </rPh>
    <rPh sb="2" eb="4">
      <t>ホゼン</t>
    </rPh>
    <rPh sb="4" eb="6">
      <t>ソウゾウ</t>
    </rPh>
    <rPh sb="6" eb="8">
      <t>キキン</t>
    </rPh>
    <phoneticPr fontId="14"/>
  </si>
  <si>
    <t>特定防衛施設周辺整備調整交付金事業基金</t>
    <rPh sb="0" eb="2">
      <t>トクテイ</t>
    </rPh>
    <rPh sb="2" eb="4">
      <t>ボウエイ</t>
    </rPh>
    <rPh sb="4" eb="6">
      <t>シセツ</t>
    </rPh>
    <rPh sb="6" eb="8">
      <t>シュウヘン</t>
    </rPh>
    <rPh sb="8" eb="10">
      <t>セイビ</t>
    </rPh>
    <rPh sb="10" eb="12">
      <t>チョウセイ</t>
    </rPh>
    <rPh sb="12" eb="15">
      <t>コウフキン</t>
    </rPh>
    <rPh sb="15" eb="17">
      <t>ジギョウ</t>
    </rPh>
    <rPh sb="17" eb="19">
      <t>キキン</t>
    </rPh>
    <phoneticPr fontId="14"/>
  </si>
  <si>
    <t>土地開発基金</t>
    <rPh sb="0" eb="2">
      <t>トチ</t>
    </rPh>
    <rPh sb="2" eb="4">
      <t>カイハツ</t>
    </rPh>
    <rPh sb="4" eb="6">
      <t>キキン</t>
    </rPh>
    <phoneticPr fontId="16"/>
  </si>
  <si>
    <t>奨学金貸付金</t>
    <rPh sb="0" eb="3">
      <t>ショウガクキン</t>
    </rPh>
    <rPh sb="3" eb="6">
      <t>カシツケキン</t>
    </rPh>
    <phoneticPr fontId="21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</si>
  <si>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10">
      <t>カシツケキン</t>
    </rPh>
    <phoneticPr fontId="21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</si>
  <si>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0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</si>
  <si>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</si>
  <si>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【貸付金】</t>
    <rPh sb="1" eb="4">
      <t>カシツケキン</t>
    </rPh>
    <phoneticPr fontId="6"/>
  </si>
  <si>
    <t>その他の貸付金</t>
    <rPh sb="2" eb="3">
      <t>タ</t>
    </rPh>
    <rPh sb="4" eb="7">
      <t>カシツケキン</t>
    </rPh>
    <phoneticPr fontId="9"/>
  </si>
  <si>
    <t>　　奨学金貸付金</t>
    <rPh sb="2" eb="5">
      <t>ショウガクキン</t>
    </rPh>
    <rPh sb="5" eb="7">
      <t>カシツケ</t>
    </rPh>
    <rPh sb="7" eb="8">
      <t>キン</t>
    </rPh>
    <phoneticPr fontId="24"/>
  </si>
  <si>
    <t>　　住宅新築資金等貸付金</t>
    <rPh sb="2" eb="4">
      <t>ジュウタク</t>
    </rPh>
    <rPh sb="4" eb="6">
      <t>シンチク</t>
    </rPh>
    <rPh sb="6" eb="9">
      <t>シキントウ</t>
    </rPh>
    <rPh sb="9" eb="11">
      <t>カシツケ</t>
    </rPh>
    <rPh sb="11" eb="12">
      <t>キン</t>
    </rPh>
    <phoneticPr fontId="24"/>
  </si>
  <si>
    <t>【未収金】</t>
    <rPh sb="1" eb="4">
      <t>ミシュウキン</t>
    </rPh>
    <phoneticPr fontId="4"/>
  </si>
  <si>
    <t>税収等</t>
    <rPh sb="0" eb="2">
      <t>ゼイシュウ</t>
    </rPh>
    <rPh sb="2" eb="3">
      <t>トウ</t>
    </rPh>
    <phoneticPr fontId="8"/>
  </si>
  <si>
    <t>　　市民税(個人）</t>
    <rPh sb="2" eb="5">
      <t>シミンゼイ</t>
    </rPh>
    <rPh sb="6" eb="8">
      <t>コジン</t>
    </rPh>
    <phoneticPr fontId="4"/>
  </si>
  <si>
    <t>　　市民税(法人）</t>
    <rPh sb="2" eb="5">
      <t>シミンゼイ</t>
    </rPh>
    <rPh sb="6" eb="8">
      <t>ホウジン</t>
    </rPh>
    <phoneticPr fontId="4"/>
  </si>
  <si>
    <t>　　固定資産税</t>
    <rPh sb="2" eb="4">
      <t>コテイ</t>
    </rPh>
    <rPh sb="4" eb="6">
      <t>シサン</t>
    </rPh>
    <rPh sb="6" eb="7">
      <t>ゼイ</t>
    </rPh>
    <phoneticPr fontId="4"/>
  </si>
  <si>
    <t>　　軽自動車税</t>
    <rPh sb="2" eb="3">
      <t>ケイ</t>
    </rPh>
    <rPh sb="3" eb="6">
      <t>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</si>
  <si>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</si>
  <si>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児童福祉費負担金</t>
    <rPh sb="2" eb="4">
      <t>ジドウ</t>
    </rPh>
    <rPh sb="4" eb="7">
      <t>フクシヒ</t>
    </rPh>
    <rPh sb="7" eb="10">
      <t>フタンキン</t>
    </rPh>
    <phoneticPr fontId="4"/>
  </si>
  <si>
    <t>その他の未収金</t>
    <rPh sb="2" eb="3">
      <t>タ</t>
    </rPh>
    <rPh sb="4" eb="7">
      <t>ミシュウキン</t>
    </rPh>
    <phoneticPr fontId="8"/>
  </si>
  <si>
    <t>　　民生使用料</t>
    <rPh sb="2" eb="4">
      <t>ミンセイ</t>
    </rPh>
    <rPh sb="4" eb="7">
      <t>シヨウリョウ</t>
    </rPh>
    <phoneticPr fontId="21"/>
  </si>
  <si>
    <t>　　住宅使用料</t>
    <rPh sb="2" eb="4">
      <t>ジュウタク</t>
    </rPh>
    <rPh sb="4" eb="7">
      <t>シヨウリョウ</t>
    </rPh>
    <phoneticPr fontId="4"/>
  </si>
  <si>
    <t>　　小学校使用料</t>
    <rPh sb="2" eb="5">
      <t>ショウガッコウ</t>
    </rPh>
    <rPh sb="5" eb="8">
      <t>シヨウリョウ</t>
    </rPh>
    <phoneticPr fontId="4"/>
  </si>
  <si>
    <t>　　財産貸付収入</t>
    <rPh sb="2" eb="4">
      <t>ザイサン</t>
    </rPh>
    <rPh sb="4" eb="6">
      <t>カシツケ</t>
    </rPh>
    <rPh sb="6" eb="8">
      <t>シュウニュウ</t>
    </rPh>
    <phoneticPr fontId="4"/>
  </si>
  <si>
    <t>　　雑入</t>
    <rPh sb="2" eb="3">
      <t>ザツ</t>
    </rPh>
    <rPh sb="3" eb="4">
      <t>ニュウ</t>
    </rPh>
    <phoneticPr fontId="6"/>
  </si>
  <si>
    <t>減税補てん債</t>
  </si>
  <si>
    <t>財源対策債</t>
  </si>
  <si>
    <t>都道府県貸付金</t>
  </si>
  <si>
    <t>防災・減災</t>
  </si>
  <si>
    <t>減収補てん債</t>
  </si>
  <si>
    <t>全国防災</t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</si>
  <si>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0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</si>
  <si>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0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</si>
  <si>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0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</si>
  <si>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6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</si>
  <si>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6"/>
  </si>
  <si>
    <t xml:space="preserve">保育所等整備事業費補助金                                    </t>
  </si>
  <si>
    <t>市内民間保育所等</t>
    <phoneticPr fontId="6"/>
  </si>
  <si>
    <t>施設整備補助</t>
    <phoneticPr fontId="6"/>
  </si>
  <si>
    <t>特別定額給付金</t>
  </si>
  <si>
    <t>埼玉西部消防組合負担金</t>
  </si>
  <si>
    <t>施設型給付費</t>
  </si>
  <si>
    <t>その他</t>
    <rPh sb="2" eb="3">
      <t>タ</t>
    </rPh>
    <phoneticPr fontId="4"/>
  </si>
  <si>
    <t>対象者</t>
    <rPh sb="0" eb="3">
      <t>タイショウシャ</t>
    </rPh>
    <phoneticPr fontId="4"/>
  </si>
  <si>
    <t>埼玉西部消防組合</t>
  </si>
  <si>
    <t>埼玉県後期高齢者医療広域連合</t>
  </si>
  <si>
    <t>埼玉県後期高齢者医療広域連合療養給付費負担金</t>
    <rPh sb="19" eb="22">
      <t>フタンキン</t>
    </rPh>
    <phoneticPr fontId="6"/>
  </si>
  <si>
    <t>短期投資</t>
    <rPh sb="0" eb="2">
      <t>タンキ</t>
    </rPh>
    <rPh sb="2" eb="4">
      <t>トウシ</t>
    </rPh>
    <phoneticPr fontId="5"/>
  </si>
  <si>
    <t>【一般会計】</t>
    <rPh sb="1" eb="3">
      <t>イッパン</t>
    </rPh>
    <rPh sb="3" eb="5">
      <t>カイケイ</t>
    </rPh>
    <phoneticPr fontId="10"/>
  </si>
  <si>
    <t>款</t>
    <rPh sb="0" eb="1">
      <t>カン</t>
    </rPh>
    <phoneticPr fontId="38"/>
  </si>
  <si>
    <t>決算書税収</t>
    <rPh sb="0" eb="3">
      <t>ケッサンショ</t>
    </rPh>
    <rPh sb="3" eb="5">
      <t>ゼイシュウ</t>
    </rPh>
    <phoneticPr fontId="10"/>
  </si>
  <si>
    <t>未収金計上</t>
    <rPh sb="0" eb="3">
      <t>ミシュウキン</t>
    </rPh>
    <rPh sb="3" eb="5">
      <t>ケイジョウ</t>
    </rPh>
    <phoneticPr fontId="10"/>
  </si>
  <si>
    <t>還付未払金</t>
    <rPh sb="0" eb="2">
      <t>カンプ</t>
    </rPh>
    <rPh sb="2" eb="5">
      <t>ミバライキン</t>
    </rPh>
    <phoneticPr fontId="10"/>
  </si>
  <si>
    <t>財務書類</t>
    <rPh sb="0" eb="2">
      <t>ザイム</t>
    </rPh>
    <rPh sb="2" eb="4">
      <t>ショルイ</t>
    </rPh>
    <phoneticPr fontId="10"/>
  </si>
  <si>
    <t>税収</t>
    <rPh sb="0" eb="2">
      <t>ゼイシュウ</t>
    </rPh>
    <phoneticPr fontId="6"/>
  </si>
  <si>
    <t>（NW税収）</t>
    <rPh sb="3" eb="5">
      <t>ゼイシュウ</t>
    </rPh>
    <phoneticPr fontId="6"/>
  </si>
  <si>
    <t>市税</t>
    <rPh sb="0" eb="2">
      <t>シゼイ</t>
    </rPh>
    <phoneticPr fontId="6"/>
  </si>
  <si>
    <t>地方譲与税</t>
    <rPh sb="0" eb="2">
      <t>チホウ</t>
    </rPh>
    <rPh sb="2" eb="5">
      <t>ジョウヨゼイ</t>
    </rPh>
    <phoneticPr fontId="6"/>
  </si>
  <si>
    <t>利子割交付金</t>
    <rPh sb="0" eb="3">
      <t>リシワリ</t>
    </rPh>
    <rPh sb="3" eb="6">
      <t>コウフキン</t>
    </rPh>
    <phoneticPr fontId="6"/>
  </si>
  <si>
    <t>配当割交付金</t>
    <rPh sb="0" eb="3">
      <t>ハイトウワリ</t>
    </rPh>
    <rPh sb="3" eb="6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</si>
  <si>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</si>
  <si>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</si>
  <si>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</si>
  <si>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</si>
  <si>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rPh sb="5" eb="8">
      <t>コウフキン</t>
    </rPh>
    <phoneticPr fontId="6"/>
  </si>
  <si>
    <t>国有提供施設等所在市町村助成交付金</t>
    <rPh sb="0" eb="4">
      <t>コクユウテイキョウ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</si>
  <si>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</si>
  <si>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5">
      <t>チホウコウフゼイ</t>
    </rPh>
    <phoneticPr fontId="6"/>
  </si>
  <si>
    <t>交通安全対策特別交付金</t>
    <rPh sb="0" eb="4">
      <t>コウツウアンゼン</t>
    </rPh>
    <rPh sb="4" eb="6">
      <t>タイサク</t>
    </rPh>
    <rPh sb="6" eb="8">
      <t>トクベツ</t>
    </rPh>
    <rPh sb="8" eb="11">
      <t>コウフキン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</si>
  <si>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</si>
  <si>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繰入金</t>
    <rPh sb="0" eb="3">
      <t>クリイレキン</t>
    </rPh>
    <phoneticPr fontId="6"/>
  </si>
  <si>
    <t>+</t>
    <phoneticPr fontId="6"/>
  </si>
  <si>
    <t>当年度調整額</t>
    <rPh sb="3" eb="5">
      <t>チョウセイ</t>
    </rPh>
    <rPh sb="5" eb="6">
      <t>ガク</t>
    </rPh>
    <phoneticPr fontId="0"/>
  </si>
  <si>
    <t>当年度
収入済額</t>
  </si>
  <si>
    <t>未払金（増加）</t>
    <rPh sb="0" eb="3">
      <t>ミバライキン</t>
    </rPh>
    <rPh sb="4" eb="6">
      <t>ゾウカ</t>
    </rPh>
    <phoneticPr fontId="6"/>
  </si>
  <si>
    <t>未払金（減少）</t>
    <rPh sb="0" eb="3">
      <t>ミバライキン</t>
    </rPh>
    <rPh sb="4" eb="6">
      <t>ゲンショウ</t>
    </rPh>
    <phoneticPr fontId="6"/>
  </si>
  <si>
    <t>市税</t>
    <rPh sb="0" eb="1">
      <t>シ</t>
    </rPh>
    <rPh sb="1" eb="2">
      <t>ゼイ</t>
    </rPh>
    <phoneticPr fontId="6"/>
  </si>
  <si>
    <t>環境性能割交付金</t>
    <phoneticPr fontId="6"/>
  </si>
  <si>
    <t>国有提供施設等所在市町村助成交付金</t>
    <phoneticPr fontId="6"/>
  </si>
  <si>
    <t>①有形固定資産の明細</t>
    <phoneticPr fontId="6"/>
  </si>
  <si>
    <t>自治体名：狭山市</t>
  </si>
  <si>
    <t>年度：令和2年度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</si>
  <si>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</si>
  <si>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</si>
  <si>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</si>
  <si>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</si>
  <si>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</si>
  <si>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</si>
  <si>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</si>
  <si>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</si>
  <si>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</si>
  <si>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</si>
  <si>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</si>
  <si>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</si>
  <si>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</si>
  <si>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</si>
  <si>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</si>
  <si>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</si>
  <si>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</si>
  <si>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</si>
  <si>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</si>
  <si>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</si>
  <si>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</si>
  <si>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</si>
  <si>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②有形固定資産に係る行政目的別の明細</t>
    <phoneticPr fontId="6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</si>
  <si>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</si>
  <si>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</si>
  <si>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</si>
  <si>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</si>
  <si>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</si>
  <si>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</si>
  <si>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</si>
  <si>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（単位：千円）</t>
    <rPh sb="4" eb="5">
      <t>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</si>
</sst>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#,##0,"/>
    <numFmt numFmtId="178" formatCode="#,##0_ "/>
    <numFmt numFmtId="179" formatCode="0.000"/>
    <numFmt numFmtId="180" formatCode="#,##0,;\-#,##0,;&quot;-&quot;"/>
    <numFmt numFmtId="181" formatCode="#,##0,;\-#,##0,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name val="Arial Unicode MS"/>
      <family val="3"/>
      <charset val="128"/>
    </font>
    <font>
      <sz val="11"/>
      <name val="Arial Unicode MS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17">
      <alignment horizontal="center"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0" fontId="16" fillId="0" borderId="0"/>
  </cellStyleXfs>
  <cellXfs count="319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 wrapText="1"/>
    </xf>
    <xf numFmtId="177" fontId="18" fillId="0" borderId="11" xfId="1" applyNumberFormat="1" applyFont="1" applyFill="1" applyBorder="1" applyAlignment="1">
      <alignment vertical="center" wrapText="1"/>
    </xf>
    <xf numFmtId="10" fontId="18" fillId="0" borderId="11" xfId="0" applyNumberFormat="1" applyFont="1" applyFill="1" applyBorder="1" applyAlignment="1">
      <alignment vertical="center" wrapText="1"/>
    </xf>
    <xf numFmtId="177" fontId="18" fillId="0" borderId="11" xfId="1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176" fontId="0" fillId="0" borderId="5" xfId="2" applyNumberFormat="1" applyFont="1" applyFill="1" applyBorder="1" applyAlignment="1">
      <alignment vertical="center"/>
    </xf>
    <xf numFmtId="177" fontId="18" fillId="0" borderId="11" xfId="2" applyNumberFormat="1" applyFont="1" applyFill="1" applyBorder="1" applyAlignment="1">
      <alignment vertical="center"/>
    </xf>
    <xf numFmtId="177" fontId="18" fillId="0" borderId="5" xfId="2" applyNumberFormat="1" applyFont="1" applyFill="1" applyBorder="1" applyAlignment="1">
      <alignment horizontal="center" vertical="center" shrinkToFit="1"/>
    </xf>
    <xf numFmtId="177" fontId="18" fillId="3" borderId="5" xfId="2" applyNumberFormat="1" applyFont="1" applyFill="1" applyBorder="1" applyAlignment="1">
      <alignment vertical="center" shrinkToFit="1"/>
    </xf>
    <xf numFmtId="176" fontId="0" fillId="0" borderId="2" xfId="2" applyNumberFormat="1" applyFont="1" applyFill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180" fontId="21" fillId="0" borderId="22" xfId="1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177" fontId="18" fillId="0" borderId="11" xfId="1" applyNumberFormat="1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20" fillId="0" borderId="32" xfId="0" applyNumberFormat="1" applyFont="1" applyBorder="1">
      <alignment vertical="center"/>
    </xf>
    <xf numFmtId="176" fontId="20" fillId="0" borderId="32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0" fontId="29" fillId="0" borderId="0" xfId="0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horizontal="left" vertical="center"/>
    </xf>
    <xf numFmtId="177" fontId="23" fillId="0" borderId="11" xfId="1" applyNumberFormat="1" applyFont="1" applyBorder="1" applyAlignment="1">
      <alignment horizontal="right" vertical="center" wrapText="1"/>
    </xf>
    <xf numFmtId="177" fontId="30" fillId="0" borderId="11" xfId="0" applyNumberFormat="1" applyFont="1" applyBorder="1">
      <alignment vertical="center"/>
    </xf>
    <xf numFmtId="177" fontId="23" fillId="0" borderId="2" xfId="4" applyNumberFormat="1" applyFont="1" applyFill="1" applyBorder="1" applyAlignment="1">
      <alignment horizontal="right" vertical="center" wrapText="1"/>
    </xf>
    <xf numFmtId="10" fontId="23" fillId="0" borderId="2" xfId="4" applyNumberFormat="1" applyFont="1" applyFill="1" applyBorder="1" applyAlignment="1">
      <alignment horizontal="right" vertical="center" wrapText="1"/>
    </xf>
    <xf numFmtId="177" fontId="23" fillId="3" borderId="11" xfId="2" applyNumberFormat="1" applyFont="1" applyFill="1" applyBorder="1" applyAlignment="1">
      <alignment horizontal="right" vertical="center"/>
    </xf>
    <xf numFmtId="177" fontId="23" fillId="0" borderId="11" xfId="0" applyNumberFormat="1" applyFont="1" applyBorder="1" applyAlignment="1">
      <alignment horizontal="right" vertical="center" wrapText="1"/>
    </xf>
    <xf numFmtId="180" fontId="23" fillId="0" borderId="11" xfId="0" applyNumberFormat="1" applyFont="1" applyBorder="1">
      <alignment vertical="center"/>
    </xf>
    <xf numFmtId="180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176" fontId="23" fillId="0" borderId="5" xfId="2" applyNumberFormat="1" applyFont="1" applyFill="1" applyBorder="1" applyAlignment="1">
      <alignment vertical="center"/>
    </xf>
    <xf numFmtId="177" fontId="23" fillId="0" borderId="11" xfId="1" applyNumberFormat="1" applyFont="1" applyFill="1" applyBorder="1" applyAlignment="1">
      <alignment vertical="center" wrapText="1"/>
    </xf>
    <xf numFmtId="177" fontId="23" fillId="0" borderId="11" xfId="1" applyNumberFormat="1" applyFont="1" applyFill="1" applyBorder="1" applyAlignment="1">
      <alignment horizontal="right" vertical="center" wrapText="1"/>
    </xf>
    <xf numFmtId="176" fontId="23" fillId="0" borderId="32" xfId="0" applyNumberFormat="1" applyFont="1" applyBorder="1">
      <alignment vertical="center"/>
    </xf>
    <xf numFmtId="10" fontId="23" fillId="0" borderId="11" xfId="0" applyNumberFormat="1" applyFont="1" applyFill="1" applyBorder="1" applyAlignment="1">
      <alignment vertical="center" wrapText="1"/>
    </xf>
    <xf numFmtId="177" fontId="23" fillId="0" borderId="11" xfId="2" applyNumberFormat="1" applyFont="1" applyFill="1" applyBorder="1" applyAlignment="1">
      <alignment vertical="center"/>
    </xf>
    <xf numFmtId="177" fontId="23" fillId="0" borderId="5" xfId="2" applyNumberFormat="1" applyFont="1" applyFill="1" applyBorder="1" applyAlignment="1">
      <alignment horizontal="right" vertical="center" shrinkToFit="1"/>
    </xf>
    <xf numFmtId="177" fontId="23" fillId="3" borderId="5" xfId="2" applyNumberFormat="1" applyFont="1" applyFill="1" applyBorder="1" applyAlignment="1">
      <alignment vertical="center" shrinkToFit="1"/>
    </xf>
    <xf numFmtId="177" fontId="23" fillId="0" borderId="11" xfId="1" applyNumberFormat="1" applyFont="1" applyBorder="1" applyAlignment="1">
      <alignment vertical="center" wrapText="1"/>
    </xf>
    <xf numFmtId="176" fontId="23" fillId="0" borderId="2" xfId="2" applyNumberFormat="1" applyFont="1" applyFill="1" applyBorder="1" applyAlignment="1">
      <alignment vertical="center" shrinkToFit="1"/>
    </xf>
    <xf numFmtId="176" fontId="23" fillId="0" borderId="32" xfId="0" applyNumberFormat="1" applyFont="1" applyBorder="1" applyAlignment="1">
      <alignment horizontal="right" vertical="center"/>
    </xf>
    <xf numFmtId="10" fontId="23" fillId="0" borderId="11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177" fontId="23" fillId="0" borderId="13" xfId="1" applyNumberFormat="1" applyFont="1" applyBorder="1">
      <alignment vertical="center"/>
    </xf>
    <xf numFmtId="177" fontId="23" fillId="0" borderId="13" xfId="0" applyNumberFormat="1" applyFont="1" applyBorder="1">
      <alignment vertical="center"/>
    </xf>
    <xf numFmtId="177" fontId="23" fillId="0" borderId="2" xfId="2" applyNumberFormat="1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2" applyFont="1" applyBorder="1">
      <alignment vertical="center"/>
    </xf>
    <xf numFmtId="177" fontId="23" fillId="0" borderId="11" xfId="0" applyNumberFormat="1" applyFont="1" applyBorder="1">
      <alignment vertical="center"/>
    </xf>
    <xf numFmtId="177" fontId="23" fillId="0" borderId="11" xfId="2" applyNumberFormat="1" applyFont="1" applyFill="1" applyBorder="1">
      <alignment vertical="center"/>
    </xf>
    <xf numFmtId="0" fontId="26" fillId="0" borderId="3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177" fontId="23" fillId="0" borderId="11" xfId="1" applyNumberFormat="1" applyFont="1" applyBorder="1">
      <alignment vertical="center"/>
    </xf>
    <xf numFmtId="0" fontId="3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176" fontId="21" fillId="0" borderId="19" xfId="2" applyNumberFormat="1" applyFont="1" applyFill="1" applyBorder="1" applyAlignment="1">
      <alignment horizontal="left" vertical="center" shrinkToFit="1"/>
    </xf>
    <xf numFmtId="177" fontId="34" fillId="0" borderId="19" xfId="0" applyNumberFormat="1" applyFont="1" applyBorder="1" applyAlignment="1">
      <alignment horizontal="right"/>
    </xf>
    <xf numFmtId="177" fontId="27" fillId="0" borderId="0" xfId="0" applyNumberFormat="1" applyFont="1">
      <alignment vertical="center"/>
    </xf>
    <xf numFmtId="177" fontId="21" fillId="0" borderId="19" xfId="2" applyNumberFormat="1" applyFont="1" applyFill="1" applyBorder="1" applyAlignment="1">
      <alignment horizontal="left" vertical="center" shrinkToFit="1"/>
    </xf>
    <xf numFmtId="177" fontId="21" fillId="0" borderId="19" xfId="1" applyNumberFormat="1" applyFont="1" applyBorder="1" applyAlignment="1"/>
    <xf numFmtId="176" fontId="21" fillId="0" borderId="31" xfId="2" applyNumberFormat="1" applyFont="1" applyFill="1" applyBorder="1" applyAlignment="1">
      <alignment horizontal="left" vertical="center" shrinkToFit="1"/>
    </xf>
    <xf numFmtId="177" fontId="34" fillId="0" borderId="31" xfId="0" applyNumberFormat="1" applyFont="1" applyBorder="1" applyAlignment="1">
      <alignment horizontal="right"/>
    </xf>
    <xf numFmtId="177" fontId="21" fillId="0" borderId="31" xfId="2" applyNumberFormat="1" applyFont="1" applyFill="1" applyBorder="1" applyAlignment="1">
      <alignment horizontal="left" vertical="center" shrinkToFit="1"/>
    </xf>
    <xf numFmtId="177" fontId="21" fillId="0" borderId="11" xfId="1" applyNumberFormat="1" applyFont="1" applyBorder="1">
      <alignment vertical="center"/>
    </xf>
    <xf numFmtId="0" fontId="35" fillId="0" borderId="0" xfId="0" applyFont="1" applyBorder="1">
      <alignment vertical="center"/>
    </xf>
    <xf numFmtId="0" fontId="23" fillId="0" borderId="12" xfId="8" applyNumberFormat="1" applyFont="1" applyFill="1" applyBorder="1" applyAlignment="1">
      <alignment horizontal="left" vertical="center"/>
    </xf>
    <xf numFmtId="177" fontId="21" fillId="0" borderId="11" xfId="1" applyNumberFormat="1" applyFont="1" applyBorder="1" applyAlignment="1">
      <alignment vertical="center"/>
    </xf>
    <xf numFmtId="0" fontId="33" fillId="0" borderId="3" xfId="0" applyFont="1" applyBorder="1" applyAlignment="1">
      <alignment horizontal="right" vertical="center"/>
    </xf>
    <xf numFmtId="177" fontId="21" fillId="0" borderId="11" xfId="0" applyNumberFormat="1" applyFont="1" applyBorder="1">
      <alignment vertical="center"/>
    </xf>
    <xf numFmtId="38" fontId="23" fillId="0" borderId="0" xfId="0" applyNumberFormat="1" applyFont="1">
      <alignment vertical="center"/>
    </xf>
    <xf numFmtId="177" fontId="21" fillId="0" borderId="11" xfId="6" applyNumberFormat="1" applyFont="1" applyFill="1" applyBorder="1">
      <alignment vertical="center"/>
    </xf>
    <xf numFmtId="177" fontId="21" fillId="0" borderId="6" xfId="1" applyNumberFormat="1" applyFont="1" applyBorder="1">
      <alignment vertical="center"/>
    </xf>
    <xf numFmtId="0" fontId="26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178" fontId="32" fillId="0" borderId="0" xfId="11" applyNumberFormat="1" applyFont="1" applyBorder="1" applyAlignment="1">
      <alignment vertical="center"/>
    </xf>
    <xf numFmtId="178" fontId="32" fillId="0" borderId="0" xfId="11" applyNumberFormat="1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Border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1" xfId="0" applyFont="1" applyFill="1" applyBorder="1">
      <alignment vertical="center"/>
    </xf>
    <xf numFmtId="181" fontId="21" fillId="2" borderId="11" xfId="1" applyNumberFormat="1" applyFont="1" applyFill="1" applyBorder="1">
      <alignment vertical="center"/>
    </xf>
    <xf numFmtId="181" fontId="21" fillId="2" borderId="11" xfId="1" applyNumberFormat="1" applyFont="1" applyFill="1" applyBorder="1" applyAlignment="1">
      <alignment horizontal="right" vertical="center"/>
    </xf>
    <xf numFmtId="38" fontId="21" fillId="2" borderId="0" xfId="0" applyNumberFormat="1" applyFont="1" applyFill="1" applyBorder="1">
      <alignment vertical="center"/>
    </xf>
    <xf numFmtId="179" fontId="21" fillId="2" borderId="0" xfId="0" applyNumberFormat="1" applyFont="1" applyFill="1">
      <alignment vertical="center"/>
    </xf>
    <xf numFmtId="181" fontId="34" fillId="2" borderId="11" xfId="1" applyNumberFormat="1" applyFont="1" applyFill="1" applyBorder="1">
      <alignment vertical="center"/>
    </xf>
    <xf numFmtId="181" fontId="34" fillId="0" borderId="11" xfId="1" applyNumberFormat="1" applyFont="1" applyFill="1" applyBorder="1" applyAlignment="1">
      <alignment horizontal="right" vertical="center"/>
    </xf>
    <xf numFmtId="181" fontId="21" fillId="0" borderId="11" xfId="1" applyNumberFormat="1" applyFont="1" applyFill="1" applyBorder="1" applyAlignment="1">
      <alignment horizontal="right" vertical="center"/>
    </xf>
    <xf numFmtId="181" fontId="34" fillId="2" borderId="11" xfId="1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38" fontId="21" fillId="2" borderId="0" xfId="1" applyFont="1" applyFill="1">
      <alignment vertical="center"/>
    </xf>
    <xf numFmtId="38" fontId="21" fillId="2" borderId="0" xfId="0" applyNumberFormat="1" applyFont="1" applyFill="1">
      <alignment vertical="center"/>
    </xf>
    <xf numFmtId="38" fontId="26" fillId="2" borderId="0" xfId="1" applyFont="1" applyFill="1">
      <alignment vertical="center"/>
    </xf>
    <xf numFmtId="0" fontId="26" fillId="2" borderId="0" xfId="0" applyFont="1" applyFill="1">
      <alignment vertical="center"/>
    </xf>
    <xf numFmtId="0" fontId="29" fillId="0" borderId="0" xfId="0" applyFont="1" applyBorder="1" applyAlignment="1">
      <alignment horizontal="left" vertical="center"/>
    </xf>
    <xf numFmtId="0" fontId="32" fillId="0" borderId="0" xfId="2" applyFont="1" applyBorder="1" applyAlignment="1">
      <alignment horizontal="center" vertical="center" wrapText="1"/>
    </xf>
    <xf numFmtId="0" fontId="32" fillId="0" borderId="21" xfId="2" applyFont="1" applyBorder="1">
      <alignment vertical="center"/>
    </xf>
    <xf numFmtId="177" fontId="32" fillId="0" borderId="21" xfId="1" applyNumberFormat="1" applyFont="1" applyBorder="1">
      <alignment vertical="center"/>
    </xf>
    <xf numFmtId="0" fontId="32" fillId="0" borderId="0" xfId="2" applyFont="1" applyBorder="1" applyAlignment="1">
      <alignment horizontal="center" vertical="center"/>
    </xf>
    <xf numFmtId="177" fontId="32" fillId="0" borderId="0" xfId="9" applyNumberFormat="1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38" fontId="23" fillId="0" borderId="6" xfId="1" applyFont="1" applyBorder="1" applyAlignment="1">
      <alignment horizontal="right" vertical="center" wrapText="1"/>
    </xf>
    <xf numFmtId="38" fontId="23" fillId="0" borderId="11" xfId="0" applyNumberFormat="1" applyFont="1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177" fontId="23" fillId="0" borderId="6" xfId="1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/>
    </xf>
    <xf numFmtId="177" fontId="21" fillId="0" borderId="0" xfId="0" applyNumberFormat="1" applyFont="1">
      <alignment vertical="center"/>
    </xf>
    <xf numFmtId="177" fontId="21" fillId="0" borderId="11" xfId="0" applyNumberFormat="1" applyFont="1" applyBorder="1" applyAlignment="1">
      <alignment horizontal="center" vertical="center"/>
    </xf>
    <xf numFmtId="177" fontId="21" fillId="0" borderId="31" xfId="1" applyNumberFormat="1" applyFont="1" applyBorder="1" applyAlignment="1"/>
    <xf numFmtId="177" fontId="34" fillId="0" borderId="31" xfId="0" applyNumberFormat="1" applyFont="1" applyBorder="1" applyAlignment="1">
      <alignment horizontal="right" vertical="center"/>
    </xf>
    <xf numFmtId="177" fontId="21" fillId="0" borderId="31" xfId="1" applyNumberFormat="1" applyFont="1" applyBorder="1" applyAlignment="1">
      <alignment vertical="center"/>
    </xf>
    <xf numFmtId="177" fontId="34" fillId="0" borderId="18" xfId="0" applyNumberFormat="1" applyFont="1" applyBorder="1" applyAlignment="1">
      <alignment horizontal="right" vertical="center"/>
    </xf>
    <xf numFmtId="177" fontId="21" fillId="0" borderId="18" xfId="1" applyNumberFormat="1" applyFont="1" applyBorder="1" applyAlignment="1">
      <alignment vertical="center"/>
    </xf>
    <xf numFmtId="176" fontId="21" fillId="0" borderId="33" xfId="2" applyNumberFormat="1" applyFont="1" applyFill="1" applyBorder="1" applyAlignment="1">
      <alignment horizontal="left" vertical="center" shrinkToFit="1"/>
    </xf>
    <xf numFmtId="177" fontId="34" fillId="0" borderId="33" xfId="0" applyNumberFormat="1" applyFont="1" applyBorder="1" applyAlignment="1">
      <alignment horizontal="right" vertical="center"/>
    </xf>
    <xf numFmtId="177" fontId="21" fillId="0" borderId="33" xfId="2" applyNumberFormat="1" applyFont="1" applyFill="1" applyBorder="1" applyAlignment="1">
      <alignment horizontal="left" vertical="center" shrinkToFit="1"/>
    </xf>
    <xf numFmtId="176" fontId="21" fillId="0" borderId="34" xfId="2" applyNumberFormat="1" applyFont="1" applyFill="1" applyBorder="1" applyAlignment="1">
      <alignment horizontal="center" vertical="center" shrinkToFit="1"/>
    </xf>
    <xf numFmtId="177" fontId="34" fillId="0" borderId="34" xfId="0" applyNumberFormat="1" applyFont="1" applyBorder="1" applyAlignment="1">
      <alignment horizontal="right" vertical="center"/>
    </xf>
    <xf numFmtId="177" fontId="27" fillId="0" borderId="35" xfId="0" applyNumberFormat="1" applyFont="1" applyBorder="1">
      <alignment vertical="center"/>
    </xf>
    <xf numFmtId="177" fontId="21" fillId="0" borderId="34" xfId="1" applyNumberFormat="1" applyFont="1" applyBorder="1" applyAlignment="1">
      <alignment vertical="center"/>
    </xf>
    <xf numFmtId="176" fontId="21" fillId="0" borderId="11" xfId="2" applyNumberFormat="1" applyFont="1" applyFill="1" applyBorder="1" applyAlignment="1">
      <alignment horizontal="center" vertical="center" shrinkToFit="1"/>
    </xf>
    <xf numFmtId="177" fontId="34" fillId="0" borderId="11" xfId="0" applyNumberFormat="1" applyFont="1" applyBorder="1" applyAlignment="1">
      <alignment horizontal="right" vertical="center"/>
    </xf>
    <xf numFmtId="177" fontId="21" fillId="0" borderId="11" xfId="2" applyNumberFormat="1" applyFont="1" applyFill="1" applyBorder="1" applyAlignment="1">
      <alignment horizontal="center" vertical="center" shrinkToFit="1"/>
    </xf>
    <xf numFmtId="177" fontId="21" fillId="0" borderId="34" xfId="2" applyNumberFormat="1" applyFont="1" applyFill="1" applyBorder="1" applyAlignment="1">
      <alignment horizontal="center" vertical="center" shrinkToFit="1"/>
    </xf>
    <xf numFmtId="176" fontId="21" fillId="0" borderId="6" xfId="2" applyNumberFormat="1" applyFont="1" applyFill="1" applyBorder="1" applyAlignment="1">
      <alignment horizontal="left" vertical="center" shrinkToFit="1"/>
    </xf>
    <xf numFmtId="177" fontId="34" fillId="0" borderId="6" xfId="0" applyNumberFormat="1" applyFont="1" applyBorder="1" applyAlignment="1">
      <alignment horizontal="right" vertical="center"/>
    </xf>
    <xf numFmtId="177" fontId="27" fillId="0" borderId="3" xfId="0" applyNumberFormat="1" applyFont="1" applyBorder="1">
      <alignment vertical="center"/>
    </xf>
    <xf numFmtId="177" fontId="21" fillId="0" borderId="6" xfId="2" applyNumberFormat="1" applyFont="1" applyFill="1" applyBorder="1" applyAlignment="1">
      <alignment horizontal="left" vertical="center" shrinkToFit="1"/>
    </xf>
    <xf numFmtId="177" fontId="21" fillId="0" borderId="33" xfId="1" applyNumberFormat="1" applyFont="1" applyBorder="1" applyAlignment="1">
      <alignment vertical="center"/>
    </xf>
    <xf numFmtId="0" fontId="25" fillId="0" borderId="0" xfId="0" applyFont="1">
      <alignment vertical="center"/>
    </xf>
    <xf numFmtId="0" fontId="34" fillId="0" borderId="11" xfId="0" applyFont="1" applyBorder="1" applyAlignment="1">
      <alignment vertical="center"/>
    </xf>
    <xf numFmtId="0" fontId="34" fillId="0" borderId="11" xfId="0" applyFont="1" applyBorder="1" applyAlignment="1">
      <alignment horizontal="left" vertical="center"/>
    </xf>
    <xf numFmtId="0" fontId="21" fillId="0" borderId="12" xfId="8" applyNumberFormat="1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4" fillId="2" borderId="15" xfId="0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180" fontId="26" fillId="2" borderId="6" xfId="0" applyNumberFormat="1" applyFont="1" applyFill="1" applyBorder="1" applyAlignment="1">
      <alignment horizontal="center" vertical="center"/>
    </xf>
    <xf numFmtId="180" fontId="26" fillId="2" borderId="15" xfId="0" applyNumberFormat="1" applyFont="1" applyFill="1" applyBorder="1" applyAlignment="1">
      <alignment horizontal="center" vertical="center"/>
    </xf>
    <xf numFmtId="180" fontId="26" fillId="2" borderId="4" xfId="0" applyNumberFormat="1" applyFont="1" applyFill="1" applyBorder="1" applyAlignment="1">
      <alignment horizontal="center" vertical="center"/>
    </xf>
    <xf numFmtId="180" fontId="23" fillId="2" borderId="5" xfId="0" applyNumberFormat="1" applyFont="1" applyFill="1" applyBorder="1" applyAlignment="1">
      <alignment horizontal="center" vertical="center" wrapText="1"/>
    </xf>
    <xf numFmtId="180" fontId="26" fillId="2" borderId="5" xfId="0" applyNumberFormat="1" applyFont="1" applyFill="1" applyBorder="1" applyAlignment="1">
      <alignment horizontal="center" vertical="center"/>
    </xf>
    <xf numFmtId="180" fontId="26" fillId="0" borderId="11" xfId="1" applyNumberFormat="1" applyFont="1" applyBorder="1" applyAlignment="1">
      <alignment vertical="center"/>
    </xf>
    <xf numFmtId="180" fontId="26" fillId="0" borderId="16" xfId="1" applyNumberFormat="1" applyFont="1" applyBorder="1">
      <alignment vertical="center"/>
    </xf>
    <xf numFmtId="180" fontId="26" fillId="0" borderId="9" xfId="1" applyNumberFormat="1" applyFont="1" applyBorder="1">
      <alignment vertical="center"/>
    </xf>
    <xf numFmtId="180" fontId="26" fillId="0" borderId="11" xfId="1" applyNumberFormat="1" applyFont="1" applyBorder="1">
      <alignment vertical="center"/>
    </xf>
    <xf numFmtId="180" fontId="26" fillId="0" borderId="16" xfId="1" applyNumberFormat="1" applyFont="1" applyBorder="1" applyAlignment="1">
      <alignment horizontal="right" vertical="center"/>
    </xf>
    <xf numFmtId="180" fontId="23" fillId="0" borderId="12" xfId="1" applyNumberFormat="1" applyFont="1" applyFill="1" applyBorder="1" applyAlignment="1">
      <alignment vertical="center" shrinkToFit="1"/>
    </xf>
    <xf numFmtId="180" fontId="26" fillId="0" borderId="14" xfId="1" applyNumberFormat="1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177" fontId="23" fillId="0" borderId="16" xfId="1" applyNumberFormat="1" applyFont="1" applyBorder="1" applyAlignment="1">
      <alignment horizontal="center" vertical="center" wrapText="1"/>
    </xf>
    <xf numFmtId="177" fontId="23" fillId="0" borderId="27" xfId="1" applyNumberFormat="1" applyFont="1" applyBorder="1" applyAlignment="1">
      <alignment vertical="center"/>
    </xf>
    <xf numFmtId="177" fontId="23" fillId="0" borderId="11" xfId="1" applyNumberFormat="1" applyFont="1" applyBorder="1" applyAlignment="1">
      <alignment vertical="center"/>
    </xf>
    <xf numFmtId="180" fontId="23" fillId="0" borderId="11" xfId="1" applyNumberFormat="1" applyFont="1" applyBorder="1" applyAlignment="1">
      <alignment vertical="center"/>
    </xf>
    <xf numFmtId="0" fontId="21" fillId="0" borderId="11" xfId="0" applyFont="1" applyBorder="1">
      <alignment vertical="center"/>
    </xf>
    <xf numFmtId="177" fontId="21" fillId="0" borderId="6" xfId="6" applyNumberFormat="1" applyFont="1" applyFill="1" applyBorder="1">
      <alignment vertical="center"/>
    </xf>
    <xf numFmtId="38" fontId="23" fillId="0" borderId="0" xfId="1" applyFont="1">
      <alignment vertical="center"/>
    </xf>
    <xf numFmtId="0" fontId="25" fillId="0" borderId="0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" xfId="0" applyFont="1" applyBorder="1">
      <alignment vertical="center"/>
    </xf>
    <xf numFmtId="0" fontId="34" fillId="0" borderId="2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 wrapText="1"/>
    </xf>
    <xf numFmtId="180" fontId="34" fillId="0" borderId="2" xfId="0" applyNumberFormat="1" applyFont="1" applyBorder="1" applyAlignment="1">
      <alignment horizontal="right" vertical="center"/>
    </xf>
    <xf numFmtId="180" fontId="21" fillId="0" borderId="2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21" fillId="0" borderId="11" xfId="11" applyFont="1" applyBorder="1" applyAlignment="1">
      <alignment horizontal="center" vertical="center"/>
    </xf>
    <xf numFmtId="0" fontId="21" fillId="0" borderId="11" xfId="11" applyFont="1" applyFill="1" applyBorder="1" applyAlignment="1">
      <alignment horizontal="center" vertical="center"/>
    </xf>
    <xf numFmtId="0" fontId="21" fillId="0" borderId="11" xfId="11" applyFont="1" applyBorder="1" applyAlignment="1">
      <alignment horizontal="centerContinuous" vertical="center" wrapText="1"/>
    </xf>
    <xf numFmtId="0" fontId="21" fillId="0" borderId="11" xfId="11" applyFont="1" applyBorder="1" applyAlignment="1">
      <alignment horizontal="center" vertical="center" wrapText="1"/>
    </xf>
    <xf numFmtId="0" fontId="21" fillId="0" borderId="9" xfId="11" applyFont="1" applyBorder="1" applyAlignment="1">
      <alignment vertical="center"/>
    </xf>
    <xf numFmtId="180" fontId="21" fillId="0" borderId="11" xfId="11" applyNumberFormat="1" applyFont="1" applyFill="1" applyBorder="1" applyAlignment="1">
      <alignment vertical="center"/>
    </xf>
    <xf numFmtId="180" fontId="21" fillId="0" borderId="11" xfId="11" applyNumberFormat="1" applyFont="1" applyBorder="1" applyAlignment="1">
      <alignment vertical="center"/>
    </xf>
    <xf numFmtId="0" fontId="21" fillId="0" borderId="9" xfId="11" applyFont="1" applyBorder="1" applyAlignment="1">
      <alignment horizontal="center" vertical="center"/>
    </xf>
    <xf numFmtId="0" fontId="21" fillId="0" borderId="2" xfId="11" applyFont="1" applyBorder="1" applyAlignment="1">
      <alignment horizontal="left" vertical="center" indent="1"/>
    </xf>
    <xf numFmtId="0" fontId="21" fillId="0" borderId="0" xfId="0" applyFont="1" applyAlignment="1">
      <alignment horizontal="left" indent="1"/>
    </xf>
    <xf numFmtId="177" fontId="21" fillId="0" borderId="18" xfId="1" applyNumberFormat="1" applyFont="1" applyBorder="1">
      <alignment vertical="center"/>
    </xf>
    <xf numFmtId="177" fontId="21" fillId="0" borderId="20" xfId="1" applyNumberFormat="1" applyFont="1" applyBorder="1">
      <alignment vertical="center"/>
    </xf>
    <xf numFmtId="0" fontId="21" fillId="0" borderId="11" xfId="2" applyFont="1" applyBorder="1" applyAlignment="1">
      <alignment horizontal="center" vertical="center"/>
    </xf>
    <xf numFmtId="177" fontId="21" fillId="0" borderId="11" xfId="9" applyNumberFormat="1" applyFont="1" applyBorder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0" xfId="2" applyFont="1" applyBorder="1" applyAlignment="1">
      <alignment horizontal="left" vertical="center" indent="1"/>
    </xf>
    <xf numFmtId="0" fontId="34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21" fillId="0" borderId="31" xfId="2" applyFont="1" applyBorder="1" applyAlignment="1">
      <alignment horizontal="left" vertical="center" indent="1"/>
    </xf>
    <xf numFmtId="177" fontId="21" fillId="0" borderId="31" xfId="1" applyNumberFormat="1" applyFont="1" applyBorder="1">
      <alignment vertical="center"/>
    </xf>
    <xf numFmtId="0" fontId="21" fillId="0" borderId="11" xfId="2" applyFont="1" applyBorder="1" applyAlignment="1">
      <alignment horizontal="center" vertical="center" wrapText="1"/>
    </xf>
    <xf numFmtId="3" fontId="21" fillId="0" borderId="0" xfId="0" applyNumberFormat="1" applyFont="1">
      <alignment vertical="center"/>
    </xf>
    <xf numFmtId="38" fontId="39" fillId="0" borderId="11" xfId="16" applyFont="1" applyBorder="1">
      <alignment vertical="center"/>
    </xf>
    <xf numFmtId="3" fontId="39" fillId="0" borderId="11" xfId="16" applyNumberFormat="1" applyFont="1" applyBorder="1">
      <alignment vertical="center"/>
    </xf>
    <xf numFmtId="38" fontId="39" fillId="0" borderId="2" xfId="16" applyFont="1" applyBorder="1">
      <alignment vertical="center"/>
    </xf>
    <xf numFmtId="3" fontId="39" fillId="0" borderId="0" xfId="16" applyNumberFormat="1" applyFont="1" applyBorder="1">
      <alignment vertical="center"/>
    </xf>
    <xf numFmtId="38" fontId="39" fillId="0" borderId="11" xfId="16" applyFont="1" applyFill="1" applyBorder="1">
      <alignment vertical="center"/>
    </xf>
    <xf numFmtId="3" fontId="39" fillId="0" borderId="11" xfId="16" applyNumberFormat="1" applyFont="1" applyFill="1" applyBorder="1">
      <alignment vertical="center"/>
    </xf>
    <xf numFmtId="38" fontId="39" fillId="0" borderId="2" xfId="16" applyFont="1" applyFill="1" applyBorder="1">
      <alignment vertical="center"/>
    </xf>
    <xf numFmtId="0" fontId="39" fillId="0" borderId="11" xfId="16" applyNumberFormat="1" applyFont="1" applyBorder="1">
      <alignment vertical="center"/>
    </xf>
    <xf numFmtId="38" fontId="39" fillId="0" borderId="41" xfId="16" applyFont="1" applyBorder="1">
      <alignment vertical="center"/>
    </xf>
    <xf numFmtId="38" fontId="39" fillId="0" borderId="43" xfId="16" applyFont="1" applyBorder="1">
      <alignment vertical="center"/>
    </xf>
    <xf numFmtId="38" fontId="39" fillId="0" borderId="44" xfId="16" applyFont="1" applyBorder="1">
      <alignment vertical="center"/>
    </xf>
    <xf numFmtId="38" fontId="39" fillId="0" borderId="41" xfId="16" applyFont="1" applyFill="1" applyBorder="1">
      <alignment vertical="center"/>
    </xf>
    <xf numFmtId="38" fontId="39" fillId="0" borderId="47" xfId="16" applyFont="1" applyBorder="1">
      <alignment vertical="center"/>
    </xf>
    <xf numFmtId="38" fontId="39" fillId="0" borderId="48" xfId="16" applyFont="1" applyBorder="1">
      <alignment vertical="center"/>
    </xf>
    <xf numFmtId="0" fontId="21" fillId="0" borderId="2" xfId="0" applyFont="1" applyBorder="1" applyAlignment="1">
      <alignment horizontal="left" indent="1"/>
    </xf>
    <xf numFmtId="38" fontId="39" fillId="0" borderId="0" xfId="1" applyFont="1">
      <alignment vertical="center"/>
    </xf>
    <xf numFmtId="0" fontId="39" fillId="0" borderId="0" xfId="15" applyFont="1">
      <alignment vertical="center"/>
    </xf>
    <xf numFmtId="38" fontId="39" fillId="0" borderId="0" xfId="15" applyNumberFormat="1" applyFont="1">
      <alignment vertical="center"/>
    </xf>
    <xf numFmtId="0" fontId="39" fillId="0" borderId="36" xfId="15" applyFont="1" applyBorder="1">
      <alignment vertical="center"/>
    </xf>
    <xf numFmtId="0" fontId="39" fillId="0" borderId="37" xfId="15" applyFont="1" applyBorder="1">
      <alignment vertical="center"/>
    </xf>
    <xf numFmtId="0" fontId="39" fillId="0" borderId="37" xfId="15" applyFont="1" applyBorder="1" applyAlignment="1">
      <alignment horizontal="center" vertical="center"/>
    </xf>
    <xf numFmtId="0" fontId="39" fillId="0" borderId="38" xfId="15" applyFont="1" applyBorder="1" applyAlignment="1">
      <alignment horizontal="center" vertical="center"/>
    </xf>
    <xf numFmtId="0" fontId="39" fillId="0" borderId="39" xfId="15" applyFont="1" applyBorder="1" applyAlignment="1">
      <alignment horizontal="center" vertical="center"/>
    </xf>
    <xf numFmtId="0" fontId="40" fillId="0" borderId="40" xfId="15" applyFont="1" applyBorder="1">
      <alignment vertical="center"/>
    </xf>
    <xf numFmtId="0" fontId="41" fillId="0" borderId="2" xfId="11" applyFont="1" applyBorder="1" applyAlignment="1">
      <alignment vertical="center"/>
    </xf>
    <xf numFmtId="38" fontId="39" fillId="0" borderId="11" xfId="1" applyFont="1" applyBorder="1">
      <alignment vertical="center"/>
    </xf>
    <xf numFmtId="38" fontId="39" fillId="0" borderId="0" xfId="1" applyFont="1" applyFill="1">
      <alignment vertical="center"/>
    </xf>
    <xf numFmtId="0" fontId="40" fillId="0" borderId="11" xfId="15" applyFont="1" applyBorder="1">
      <alignment vertical="center"/>
    </xf>
    <xf numFmtId="0" fontId="42" fillId="0" borderId="0" xfId="0" applyFont="1">
      <alignment vertical="center"/>
    </xf>
    <xf numFmtId="0" fontId="40" fillId="0" borderId="42" xfId="15" applyFont="1" applyBorder="1">
      <alignment vertical="center"/>
    </xf>
    <xf numFmtId="0" fontId="40" fillId="0" borderId="43" xfId="15" applyFont="1" applyBorder="1">
      <alignment vertical="center"/>
    </xf>
    <xf numFmtId="0" fontId="39" fillId="0" borderId="45" xfId="15" applyFont="1" applyBorder="1">
      <alignment vertical="center"/>
    </xf>
    <xf numFmtId="0" fontId="39" fillId="0" borderId="46" xfId="15" applyFont="1" applyBorder="1">
      <alignment vertical="center"/>
    </xf>
    <xf numFmtId="3" fontId="44" fillId="0" borderId="0" xfId="10" applyNumberFormat="1" applyFont="1"/>
    <xf numFmtId="3" fontId="45" fillId="0" borderId="0" xfId="10" applyNumberFormat="1" applyFont="1"/>
    <xf numFmtId="3" fontId="45" fillId="0" borderId="0" xfId="10" applyNumberFormat="1" applyFont="1" applyAlignment="1">
      <alignment horizontal="right"/>
    </xf>
    <xf numFmtId="3" fontId="46" fillId="4" borderId="11" xfId="10" applyNumberFormat="1" applyFont="1" applyFill="1" applyBorder="1" applyAlignment="1">
      <alignment horizontal="center" vertical="center"/>
    </xf>
    <xf numFmtId="3" fontId="46" fillId="4" borderId="11" xfId="10" applyNumberFormat="1" applyFont="1" applyFill="1" applyBorder="1" applyAlignment="1">
      <alignment horizontal="center" vertical="center" wrapText="1"/>
    </xf>
    <xf numFmtId="3" fontId="44" fillId="0" borderId="11" xfId="10" applyNumberFormat="1" applyFont="1" applyBorder="1" applyAlignment="1">
      <alignment horizontal="left" vertical="center"/>
    </xf>
    <xf numFmtId="180" fontId="44" fillId="0" borderId="11" xfId="10" applyNumberFormat="1" applyFont="1" applyBorder="1" applyAlignment="1">
      <alignment horizontal="right" vertical="center"/>
    </xf>
    <xf numFmtId="3" fontId="43" fillId="0" borderId="0" xfId="10" applyNumberFormat="1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21" fillId="0" borderId="3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21" fillId="0" borderId="12" xfId="11" applyFont="1" applyBorder="1" applyAlignment="1">
      <alignment horizontal="center" vertical="center"/>
    </xf>
    <xf numFmtId="0" fontId="21" fillId="0" borderId="2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Fill="1" applyBorder="1" applyAlignment="1">
      <alignment horizontal="center" vertical="center"/>
    </xf>
    <xf numFmtId="0" fontId="21" fillId="0" borderId="20" xfId="11" applyFont="1" applyFill="1" applyBorder="1" applyAlignment="1">
      <alignment horizontal="center" vertical="center"/>
    </xf>
    <xf numFmtId="0" fontId="21" fillId="0" borderId="6" xfId="11" applyFont="1" applyFill="1" applyBorder="1" applyAlignment="1">
      <alignment horizontal="center" vertical="center"/>
    </xf>
    <xf numFmtId="0" fontId="21" fillId="0" borderId="2" xfId="11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12" xfId="11" applyFont="1" applyFill="1" applyBorder="1" applyAlignment="1">
      <alignment horizontal="center" vertical="center" wrapText="1"/>
    </xf>
    <xf numFmtId="0" fontId="21" fillId="0" borderId="20" xfId="11" applyFont="1" applyFill="1" applyBorder="1" applyAlignment="1">
      <alignment horizontal="center" vertical="center" wrapText="1"/>
    </xf>
    <xf numFmtId="0" fontId="21" fillId="2" borderId="12" xfId="11" applyFont="1" applyFill="1" applyBorder="1" applyAlignment="1">
      <alignment horizontal="center" vertical="center" wrapText="1"/>
    </xf>
    <xf numFmtId="0" fontId="21" fillId="2" borderId="20" xfId="11" applyFont="1" applyFill="1" applyBorder="1" applyAlignment="1">
      <alignment horizontal="center" vertical="center" wrapText="1"/>
    </xf>
    <xf numFmtId="0" fontId="21" fillId="2" borderId="6" xfId="11" applyFont="1" applyFill="1" applyBorder="1" applyAlignment="1">
      <alignment horizontal="center" vertical="center" wrapText="1"/>
    </xf>
    <xf numFmtId="0" fontId="21" fillId="0" borderId="2" xfId="11" applyFont="1" applyFill="1" applyBorder="1" applyAlignment="1">
      <alignment horizontal="center" vertical="center"/>
    </xf>
    <xf numFmtId="0" fontId="21" fillId="0" borderId="1" xfId="11" applyFont="1" applyFill="1" applyBorder="1" applyAlignment="1">
      <alignment horizontal="center" vertical="center"/>
    </xf>
    <xf numFmtId="0" fontId="21" fillId="0" borderId="9" xfId="11" applyFont="1" applyFill="1" applyBorder="1" applyAlignment="1">
      <alignment horizontal="center" vertical="center"/>
    </xf>
    <xf numFmtId="38" fontId="33" fillId="2" borderId="0" xfId="1" applyFont="1" applyFill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19">
    <cellStyle name="桁区切り" xfId="1" builtinId="6"/>
    <cellStyle name="桁区切り 2" xfId="9"/>
    <cellStyle name="桁区切り 3 2" xfId="14"/>
    <cellStyle name="桁区切り 3 2 2" xfId="16"/>
    <cellStyle name="桁区切り 4 2" xfId="4"/>
    <cellStyle name="標準" xfId="0" builtinId="0"/>
    <cellStyle name="標準 2" xfId="2"/>
    <cellStyle name="標準 2 2" xfId="8"/>
    <cellStyle name="標準 2 2 2" xfId="18"/>
    <cellStyle name="標準 3" xfId="7"/>
    <cellStyle name="標準 3 2" xfId="5"/>
    <cellStyle name="標準 3 3" xfId="17"/>
    <cellStyle name="標準 4" xfId="6"/>
    <cellStyle name="標準 5" xfId="10"/>
    <cellStyle name="標準 6" xfId="12"/>
    <cellStyle name="標準 6 2 2" xfId="13"/>
    <cellStyle name="標準 6 2 2 2" xfId="15"/>
    <cellStyle name="標準_附属明細表PL・NW・WS　20060423修正版" xfId="11"/>
    <cellStyle name="標準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4F9D85-528A-4F60-9236-045FC9E558EE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25F7E7-D237-48A1-89A2-9A89931B29F5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E880413-9343-4CFA-B5C2-1C3CD93CADA1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CC49524-8A0E-4F71-9048-AD581F28639A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262AEA6-FEC8-4293-8DEE-B6F273426FD3}"/>
            </a:ext>
          </a:extLst>
        </xdr:cNvPr>
        <xdr:cNvCxnSpPr/>
      </xdr:nvCxnSpPr>
      <xdr:spPr>
        <a:xfrm>
          <a:off x="134302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A55CE9-667B-4BE7-BCFE-6D1054DC4963}"/>
            </a:ext>
          </a:extLst>
        </xdr:cNvPr>
        <xdr:cNvCxnSpPr/>
      </xdr:nvCxnSpPr>
      <xdr:spPr>
        <a:xfrm>
          <a:off x="28575" y="807861"/>
          <a:ext cx="2124075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998274E-465A-4F85-B248-D83601F13F9A}"/>
            </a:ext>
          </a:extLst>
        </xdr:cNvPr>
        <xdr:cNvCxnSpPr/>
      </xdr:nvCxnSpPr>
      <xdr:spPr>
        <a:xfrm>
          <a:off x="32103" y="1190625"/>
          <a:ext cx="212054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23C8361-B1D3-41C7-A02F-4289F09B5372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0BBBE9-22FE-4099-85C0-D7A59E2106F8}"/>
            </a:ext>
          </a:extLst>
        </xdr:cNvPr>
        <xdr:cNvCxnSpPr/>
      </xdr:nvCxnSpPr>
      <xdr:spPr>
        <a:xfrm>
          <a:off x="24959" y="571236"/>
          <a:ext cx="2127691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40C4863-8B11-44A3-8A21-037481CA9299}"/>
            </a:ext>
          </a:extLst>
        </xdr:cNvPr>
        <xdr:cNvCxnSpPr/>
      </xdr:nvCxnSpPr>
      <xdr:spPr>
        <a:xfrm>
          <a:off x="28575" y="571500"/>
          <a:ext cx="0" cy="8096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F64A5FA-10B1-43B2-998A-E426B80E037F}"/>
            </a:ext>
          </a:extLst>
        </xdr:cNvPr>
        <xdr:cNvCxnSpPr/>
      </xdr:nvCxnSpPr>
      <xdr:spPr>
        <a:xfrm>
          <a:off x="28575" y="1381125"/>
          <a:ext cx="21240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7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EB77851-C35F-4152-9283-1914F4726777}"/>
            </a:ext>
          </a:extLst>
        </xdr:cNvPr>
        <xdr:cNvCxnSpPr/>
      </xdr:nvCxnSpPr>
      <xdr:spPr>
        <a:xfrm flipV="1">
          <a:off x="2150886" y="571500"/>
          <a:ext cx="1764" cy="8096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2</xdr:col>
      <xdr:colOff>807924</xdr:colOff>
      <xdr:row>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BED4396-2624-4B58-B1A1-82B0858D1F7B}"/>
            </a:ext>
          </a:extLst>
        </xdr:cNvPr>
        <xdr:cNvCxnSpPr/>
      </xdr:nvCxnSpPr>
      <xdr:spPr>
        <a:xfrm>
          <a:off x="28575" y="807861"/>
          <a:ext cx="2122374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3528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4AB53BF-E62C-451B-8551-F128F07EE925}"/>
            </a:ext>
          </a:extLst>
        </xdr:cNvPr>
        <xdr:cNvCxnSpPr/>
      </xdr:nvCxnSpPr>
      <xdr:spPr>
        <a:xfrm flipV="1">
          <a:off x="28575" y="1190625"/>
          <a:ext cx="2124075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F30" sqref="F30"/>
    </sheetView>
  </sheetViews>
  <sheetFormatPr defaultColWidth="8.875" defaultRowHeight="11.25"/>
  <cols>
    <col min="1" max="1" width="30.875" style="261" customWidth="1"/>
    <col min="2" max="8" width="15.875" style="261" customWidth="1"/>
    <col min="9" max="16384" width="8.875" style="261"/>
  </cols>
  <sheetData>
    <row r="1" spans="1:8" ht="21">
      <c r="A1" s="268" t="s">
        <v>242</v>
      </c>
      <c r="B1" s="268"/>
      <c r="C1" s="268"/>
      <c r="D1" s="268"/>
      <c r="E1" s="268"/>
      <c r="F1" s="268"/>
      <c r="G1" s="268"/>
      <c r="H1" s="268"/>
    </row>
    <row r="2" spans="1:8" ht="13.5">
      <c r="A2" s="262" t="s">
        <v>243</v>
      </c>
      <c r="B2" s="262"/>
      <c r="C2" s="262"/>
      <c r="D2" s="262"/>
      <c r="E2" s="262"/>
      <c r="F2" s="262"/>
      <c r="G2" s="262"/>
      <c r="H2" s="263" t="s">
        <v>244</v>
      </c>
    </row>
    <row r="3" spans="1:8" ht="13.5">
      <c r="A3" s="262" t="s">
        <v>245</v>
      </c>
      <c r="B3" s="262"/>
      <c r="C3" s="262"/>
      <c r="D3" s="262"/>
      <c r="E3" s="262"/>
      <c r="F3" s="262"/>
      <c r="G3" s="262"/>
      <c r="H3" s="262"/>
    </row>
    <row r="4" spans="1:8" ht="13.5">
      <c r="A4" s="262"/>
      <c r="B4" s="262"/>
      <c r="C4" s="262"/>
      <c r="D4" s="262"/>
      <c r="E4" s="262"/>
      <c r="F4" s="262"/>
      <c r="G4" s="262"/>
      <c r="H4" s="263" t="s">
        <v>275</v>
      </c>
    </row>
    <row r="5" spans="1:8" ht="33.75">
      <c r="A5" s="264" t="s">
        <v>246</v>
      </c>
      <c r="B5" s="265" t="s">
        <v>247</v>
      </c>
      <c r="C5" s="265" t="s">
        <v>248</v>
      </c>
      <c r="D5" s="265" t="s">
        <v>249</v>
      </c>
      <c r="E5" s="265" t="s">
        <v>250</v>
      </c>
      <c r="F5" s="265" t="s">
        <v>251</v>
      </c>
      <c r="G5" s="265" t="s">
        <v>252</v>
      </c>
      <c r="H5" s="265" t="s">
        <v>253</v>
      </c>
    </row>
    <row r="6" spans="1:8">
      <c r="A6" s="266" t="s">
        <v>254</v>
      </c>
      <c r="B6" s="267">
        <v>143729669692</v>
      </c>
      <c r="C6" s="267">
        <v>2607598175</v>
      </c>
      <c r="D6" s="267">
        <v>1813416923</v>
      </c>
      <c r="E6" s="267">
        <v>144523850944</v>
      </c>
      <c r="F6" s="267">
        <v>60602247071</v>
      </c>
      <c r="G6" s="267">
        <v>2332888487</v>
      </c>
      <c r="H6" s="267">
        <v>83921603873</v>
      </c>
    </row>
    <row r="7" spans="1:8">
      <c r="A7" s="266" t="s">
        <v>255</v>
      </c>
      <c r="B7" s="267">
        <v>45122093301</v>
      </c>
      <c r="C7" s="267">
        <v>513941427</v>
      </c>
      <c r="D7" s="267">
        <v>551397001</v>
      </c>
      <c r="E7" s="267">
        <v>45084637727</v>
      </c>
      <c r="F7" s="267" t="s">
        <v>56</v>
      </c>
      <c r="G7" s="267" t="s">
        <v>56</v>
      </c>
      <c r="H7" s="267">
        <v>45084637727</v>
      </c>
    </row>
    <row r="8" spans="1:8">
      <c r="A8" s="266" t="s">
        <v>256</v>
      </c>
      <c r="B8" s="267" t="s">
        <v>56</v>
      </c>
      <c r="C8" s="267" t="s">
        <v>56</v>
      </c>
      <c r="D8" s="267" t="s">
        <v>56</v>
      </c>
      <c r="E8" s="267" t="s">
        <v>56</v>
      </c>
      <c r="F8" s="267" t="s">
        <v>56</v>
      </c>
      <c r="G8" s="267" t="s">
        <v>56</v>
      </c>
      <c r="H8" s="267" t="s">
        <v>56</v>
      </c>
    </row>
    <row r="9" spans="1:8">
      <c r="A9" s="266" t="s">
        <v>257</v>
      </c>
      <c r="B9" s="267">
        <v>96924590621</v>
      </c>
      <c r="C9" s="267">
        <v>903913246</v>
      </c>
      <c r="D9" s="267">
        <v>578022008</v>
      </c>
      <c r="E9" s="267">
        <v>97250481859</v>
      </c>
      <c r="F9" s="267">
        <v>59480508628</v>
      </c>
      <c r="G9" s="267">
        <v>2300377970</v>
      </c>
      <c r="H9" s="267">
        <v>37769973231</v>
      </c>
    </row>
    <row r="10" spans="1:8">
      <c r="A10" s="266" t="s">
        <v>258</v>
      </c>
      <c r="B10" s="267">
        <v>1620458170</v>
      </c>
      <c r="C10" s="267">
        <v>219398765</v>
      </c>
      <c r="D10" s="267" t="s">
        <v>56</v>
      </c>
      <c r="E10" s="267">
        <v>1839856935</v>
      </c>
      <c r="F10" s="267">
        <v>1121738443</v>
      </c>
      <c r="G10" s="267">
        <v>32510517</v>
      </c>
      <c r="H10" s="267">
        <v>718118492</v>
      </c>
    </row>
    <row r="11" spans="1:8">
      <c r="A11" s="266" t="s">
        <v>259</v>
      </c>
      <c r="B11" s="267" t="s">
        <v>56</v>
      </c>
      <c r="C11" s="267" t="s">
        <v>56</v>
      </c>
      <c r="D11" s="267" t="s">
        <v>56</v>
      </c>
      <c r="E11" s="267" t="s">
        <v>56</v>
      </c>
      <c r="F11" s="267" t="s">
        <v>56</v>
      </c>
      <c r="G11" s="267" t="s">
        <v>56</v>
      </c>
      <c r="H11" s="267" t="s">
        <v>56</v>
      </c>
    </row>
    <row r="12" spans="1:8">
      <c r="A12" s="266" t="s">
        <v>260</v>
      </c>
      <c r="B12" s="267" t="s">
        <v>56</v>
      </c>
      <c r="C12" s="267" t="s">
        <v>56</v>
      </c>
      <c r="D12" s="267" t="s">
        <v>56</v>
      </c>
      <c r="E12" s="267" t="s">
        <v>56</v>
      </c>
      <c r="F12" s="267" t="s">
        <v>56</v>
      </c>
      <c r="G12" s="267" t="s">
        <v>56</v>
      </c>
      <c r="H12" s="267" t="s">
        <v>56</v>
      </c>
    </row>
    <row r="13" spans="1:8">
      <c r="A13" s="266" t="s">
        <v>261</v>
      </c>
      <c r="B13" s="267" t="s">
        <v>56</v>
      </c>
      <c r="C13" s="267" t="s">
        <v>56</v>
      </c>
      <c r="D13" s="267" t="s">
        <v>56</v>
      </c>
      <c r="E13" s="267" t="s">
        <v>56</v>
      </c>
      <c r="F13" s="267" t="s">
        <v>56</v>
      </c>
      <c r="G13" s="267" t="s">
        <v>56</v>
      </c>
      <c r="H13" s="267" t="s">
        <v>56</v>
      </c>
    </row>
    <row r="14" spans="1:8">
      <c r="A14" s="266" t="s">
        <v>262</v>
      </c>
      <c r="B14" s="267" t="s">
        <v>56</v>
      </c>
      <c r="C14" s="267" t="s">
        <v>56</v>
      </c>
      <c r="D14" s="267" t="s">
        <v>56</v>
      </c>
      <c r="E14" s="267" t="s">
        <v>56</v>
      </c>
      <c r="F14" s="267" t="s">
        <v>56</v>
      </c>
      <c r="G14" s="267" t="s">
        <v>56</v>
      </c>
      <c r="H14" s="267" t="s">
        <v>56</v>
      </c>
    </row>
    <row r="15" spans="1:8">
      <c r="A15" s="266" t="s">
        <v>263</v>
      </c>
      <c r="B15" s="267">
        <v>62527600</v>
      </c>
      <c r="C15" s="267">
        <v>970344737</v>
      </c>
      <c r="D15" s="267">
        <v>683997914</v>
      </c>
      <c r="E15" s="267">
        <v>348874423</v>
      </c>
      <c r="F15" s="267" t="s">
        <v>56</v>
      </c>
      <c r="G15" s="267" t="s">
        <v>56</v>
      </c>
      <c r="H15" s="267">
        <v>348874423</v>
      </c>
    </row>
    <row r="16" spans="1:8">
      <c r="A16" s="266" t="s">
        <v>264</v>
      </c>
      <c r="B16" s="267">
        <v>74098272986</v>
      </c>
      <c r="C16" s="267">
        <v>1583812017</v>
      </c>
      <c r="D16" s="267">
        <v>316758765</v>
      </c>
      <c r="E16" s="267">
        <v>75365326238</v>
      </c>
      <c r="F16" s="267">
        <v>22112314759</v>
      </c>
      <c r="G16" s="267">
        <v>582495446</v>
      </c>
      <c r="H16" s="267">
        <v>53253011479</v>
      </c>
    </row>
    <row r="17" spans="1:8">
      <c r="A17" s="266" t="s">
        <v>255</v>
      </c>
      <c r="B17" s="267">
        <v>41887805219</v>
      </c>
      <c r="C17" s="267">
        <v>688542065</v>
      </c>
      <c r="D17" s="267">
        <v>12524877</v>
      </c>
      <c r="E17" s="267">
        <v>42563822407</v>
      </c>
      <c r="F17" s="267" t="s">
        <v>56</v>
      </c>
      <c r="G17" s="267" t="s">
        <v>56</v>
      </c>
      <c r="H17" s="267">
        <v>42563822407</v>
      </c>
    </row>
    <row r="18" spans="1:8">
      <c r="A18" s="266" t="s">
        <v>257</v>
      </c>
      <c r="B18" s="267">
        <v>1284609504</v>
      </c>
      <c r="C18" s="267" t="s">
        <v>56</v>
      </c>
      <c r="D18" s="267" t="s">
        <v>56</v>
      </c>
      <c r="E18" s="267">
        <v>1284609504</v>
      </c>
      <c r="F18" s="267">
        <v>899044455</v>
      </c>
      <c r="G18" s="267">
        <v>26800177</v>
      </c>
      <c r="H18" s="267">
        <v>385565049</v>
      </c>
    </row>
    <row r="19" spans="1:8">
      <c r="A19" s="266" t="s">
        <v>258</v>
      </c>
      <c r="B19" s="267">
        <v>30721547487</v>
      </c>
      <c r="C19" s="267">
        <v>613904536</v>
      </c>
      <c r="D19" s="267" t="s">
        <v>56</v>
      </c>
      <c r="E19" s="267">
        <v>31335452023</v>
      </c>
      <c r="F19" s="267">
        <v>21213270304</v>
      </c>
      <c r="G19" s="267">
        <v>555695269</v>
      </c>
      <c r="H19" s="267">
        <v>10122181719</v>
      </c>
    </row>
    <row r="20" spans="1:8">
      <c r="A20" s="266" t="s">
        <v>262</v>
      </c>
      <c r="B20" s="267" t="s">
        <v>56</v>
      </c>
      <c r="C20" s="267" t="s">
        <v>56</v>
      </c>
      <c r="D20" s="267" t="s">
        <v>56</v>
      </c>
      <c r="E20" s="267" t="s">
        <v>56</v>
      </c>
      <c r="F20" s="267" t="s">
        <v>56</v>
      </c>
      <c r="G20" s="267" t="s">
        <v>56</v>
      </c>
      <c r="H20" s="267" t="s">
        <v>56</v>
      </c>
    </row>
    <row r="21" spans="1:8">
      <c r="A21" s="266" t="s">
        <v>263</v>
      </c>
      <c r="B21" s="267">
        <v>204310776</v>
      </c>
      <c r="C21" s="267">
        <v>281365416</v>
      </c>
      <c r="D21" s="267">
        <v>304233888</v>
      </c>
      <c r="E21" s="267">
        <v>181442304</v>
      </c>
      <c r="F21" s="267" t="s">
        <v>56</v>
      </c>
      <c r="G21" s="267" t="s">
        <v>56</v>
      </c>
      <c r="H21" s="267">
        <v>181442304</v>
      </c>
    </row>
    <row r="22" spans="1:8">
      <c r="A22" s="266" t="s">
        <v>265</v>
      </c>
      <c r="B22" s="267">
        <v>2183529209</v>
      </c>
      <c r="C22" s="267">
        <v>22032164</v>
      </c>
      <c r="D22" s="267">
        <v>63961098</v>
      </c>
      <c r="E22" s="267">
        <v>2141600275</v>
      </c>
      <c r="F22" s="267">
        <v>1736720561</v>
      </c>
      <c r="G22" s="267">
        <v>68933887</v>
      </c>
      <c r="H22" s="267">
        <v>404879714</v>
      </c>
    </row>
    <row r="23" spans="1:8">
      <c r="A23" s="266" t="s">
        <v>266</v>
      </c>
      <c r="B23" s="267">
        <v>220011471887</v>
      </c>
      <c r="C23" s="267">
        <v>4213442356</v>
      </c>
      <c r="D23" s="267">
        <v>2194136786</v>
      </c>
      <c r="E23" s="267">
        <v>222030777457</v>
      </c>
      <c r="F23" s="267">
        <v>84451282391</v>
      </c>
      <c r="G23" s="267">
        <v>2984317820</v>
      </c>
      <c r="H23" s="267">
        <v>137579495066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H8"/>
  <sheetViews>
    <sheetView view="pageBreakPreview" zoomScaleNormal="100" zoomScaleSheetLayoutView="100" workbookViewId="0">
      <selection activeCell="D21" sqref="D21"/>
    </sheetView>
  </sheetViews>
  <sheetFormatPr defaultRowHeight="13.5"/>
  <cols>
    <col min="1" max="1" width="41.5" style="29" customWidth="1"/>
    <col min="2" max="6" width="25.375" style="29" customWidth="1"/>
    <col min="7" max="7" width="10.125" style="29" bestFit="1" customWidth="1"/>
    <col min="8" max="8" width="11.25" style="29" bestFit="1" customWidth="1"/>
    <col min="9" max="16384" width="9" style="29"/>
  </cols>
  <sheetData>
    <row r="1" spans="1:8" ht="34.5" customHeight="1">
      <c r="A1" s="127" t="s">
        <v>46</v>
      </c>
      <c r="F1" s="94" t="str">
        <f>単位</f>
        <v>（単位：千円）</v>
      </c>
    </row>
    <row r="2" spans="1:8" s="73" customFormat="1" ht="23.1" customHeight="1">
      <c r="A2" s="269" t="s">
        <v>47</v>
      </c>
      <c r="B2" s="269" t="s">
        <v>48</v>
      </c>
      <c r="C2" s="269" t="s">
        <v>49</v>
      </c>
      <c r="D2" s="271" t="s">
        <v>50</v>
      </c>
      <c r="E2" s="272"/>
      <c r="F2" s="269" t="s">
        <v>51</v>
      </c>
    </row>
    <row r="3" spans="1:8" s="73" customFormat="1" ht="23.1" customHeight="1">
      <c r="A3" s="270"/>
      <c r="B3" s="270"/>
      <c r="C3" s="270"/>
      <c r="D3" s="131" t="s">
        <v>52</v>
      </c>
      <c r="E3" s="131" t="s">
        <v>53</v>
      </c>
      <c r="F3" s="270"/>
    </row>
    <row r="4" spans="1:8" s="73" customFormat="1" ht="34.5" customHeight="1">
      <c r="A4" s="185" t="s">
        <v>57</v>
      </c>
      <c r="B4" s="90">
        <v>3869580013</v>
      </c>
      <c r="C4" s="95"/>
      <c r="D4" s="95">
        <v>140900778</v>
      </c>
      <c r="E4" s="95"/>
      <c r="F4" s="90">
        <f t="shared" ref="F4:F5" si="0">B4+C4-D4-E4</f>
        <v>3728679235</v>
      </c>
      <c r="G4" s="96"/>
    </row>
    <row r="5" spans="1:8" s="73" customFormat="1" ht="34.5" customHeight="1">
      <c r="A5" s="185" t="s">
        <v>58</v>
      </c>
      <c r="B5" s="97">
        <v>539380161</v>
      </c>
      <c r="C5" s="95">
        <v>534732429</v>
      </c>
      <c r="D5" s="95">
        <v>539380161</v>
      </c>
      <c r="E5" s="95"/>
      <c r="F5" s="90">
        <f t="shared" si="0"/>
        <v>534732429</v>
      </c>
    </row>
    <row r="6" spans="1:8" s="73" customFormat="1" ht="34.5" customHeight="1">
      <c r="A6" s="185" t="s">
        <v>197</v>
      </c>
      <c r="B6" s="186">
        <v>31080650.544</v>
      </c>
      <c r="C6" s="95">
        <v>23807379.456</v>
      </c>
      <c r="D6" s="95">
        <v>10906702</v>
      </c>
      <c r="E6" s="95"/>
      <c r="F6" s="90">
        <f>B6+C6-D6-E6</f>
        <v>43981328</v>
      </c>
      <c r="G6" s="187"/>
      <c r="H6" s="96"/>
    </row>
    <row r="7" spans="1:8" s="73" customFormat="1" ht="34.5" customHeight="1">
      <c r="A7" s="185" t="s">
        <v>198</v>
      </c>
      <c r="B7" s="98">
        <v>24119558</v>
      </c>
      <c r="C7" s="95">
        <v>30482504</v>
      </c>
      <c r="D7" s="95">
        <v>24119558</v>
      </c>
      <c r="E7" s="95"/>
      <c r="F7" s="90">
        <f>B7+C7-D7-E7</f>
        <v>30482504</v>
      </c>
      <c r="G7" s="187"/>
      <c r="H7" s="96"/>
    </row>
    <row r="8" spans="1:8" s="73" customFormat="1" ht="34.5" customHeight="1">
      <c r="A8" s="134" t="s">
        <v>2</v>
      </c>
      <c r="B8" s="95">
        <f>SUM(B4:B7)</f>
        <v>4464160382.5439997</v>
      </c>
      <c r="C8" s="90">
        <f>SUM(C4:C7)</f>
        <v>589022312.45599997</v>
      </c>
      <c r="D8" s="90">
        <f>SUM(D4:D7)</f>
        <v>715307199</v>
      </c>
      <c r="E8" s="90"/>
      <c r="F8" s="95">
        <f>SUM(F4:F7)</f>
        <v>4337875496</v>
      </c>
    </row>
  </sheetData>
  <mergeCells count="5">
    <mergeCell ref="A2:A3"/>
    <mergeCell ref="B2:B3"/>
    <mergeCell ref="C2:C3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13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35.625" style="29" customWidth="1"/>
    <col min="2" max="2" width="45.625" style="29" customWidth="1"/>
    <col min="3" max="3" width="35.5" style="29" customWidth="1"/>
    <col min="4" max="5" width="25.625" style="29" customWidth="1"/>
    <col min="6" max="6" width="1.5" style="29" customWidth="1"/>
    <col min="7" max="16384" width="9" style="29"/>
  </cols>
  <sheetData>
    <row r="1" spans="1:5" ht="34.5" customHeight="1">
      <c r="A1" s="188" t="s">
        <v>65</v>
      </c>
      <c r="B1" s="31"/>
      <c r="C1" s="31"/>
      <c r="D1" s="31"/>
      <c r="E1" s="31"/>
    </row>
    <row r="2" spans="1:5" ht="34.5" customHeight="1">
      <c r="A2" s="188" t="s">
        <v>66</v>
      </c>
      <c r="B2" s="99"/>
      <c r="C2" s="31"/>
      <c r="D2" s="31"/>
      <c r="E2" s="203" t="str">
        <f>単位</f>
        <v>（単位：千円）</v>
      </c>
    </row>
    <row r="3" spans="1:5" ht="34.5" customHeight="1">
      <c r="A3" s="180" t="s">
        <v>67</v>
      </c>
      <c r="B3" s="180" t="s">
        <v>68</v>
      </c>
      <c r="C3" s="180" t="s">
        <v>69</v>
      </c>
      <c r="D3" s="199" t="s">
        <v>70</v>
      </c>
      <c r="E3" s="180" t="s">
        <v>71</v>
      </c>
    </row>
    <row r="4" spans="1:5" ht="34.5" customHeight="1">
      <c r="A4" s="295" t="s">
        <v>72</v>
      </c>
      <c r="B4" s="189" t="s">
        <v>199</v>
      </c>
      <c r="C4" s="198" t="s">
        <v>200</v>
      </c>
      <c r="D4" s="200">
        <v>183749000</v>
      </c>
      <c r="E4" s="160" t="s">
        <v>201</v>
      </c>
    </row>
    <row r="5" spans="1:5" ht="34.5" customHeight="1">
      <c r="A5" s="296"/>
      <c r="B5" s="190" t="s">
        <v>74</v>
      </c>
      <c r="C5" s="194"/>
      <c r="D5" s="200">
        <f>SUM(D4:D4)</f>
        <v>183749000</v>
      </c>
      <c r="E5" s="192"/>
    </row>
    <row r="6" spans="1:5" ht="34.5" customHeight="1">
      <c r="A6" s="297" t="s">
        <v>75</v>
      </c>
      <c r="B6" s="197" t="s">
        <v>202</v>
      </c>
      <c r="C6" s="195" t="s">
        <v>206</v>
      </c>
      <c r="D6" s="201">
        <v>14994100000</v>
      </c>
      <c r="E6" s="189"/>
    </row>
    <row r="7" spans="1:5" ht="34.5" customHeight="1">
      <c r="A7" s="298"/>
      <c r="B7" s="202" t="s">
        <v>203</v>
      </c>
      <c r="C7" s="196" t="s">
        <v>207</v>
      </c>
      <c r="D7" s="201">
        <v>1853366552</v>
      </c>
      <c r="E7" s="189"/>
    </row>
    <row r="8" spans="1:5" ht="34.5" customHeight="1">
      <c r="A8" s="298"/>
      <c r="B8" s="202" t="s">
        <v>209</v>
      </c>
      <c r="C8" s="196" t="s">
        <v>208</v>
      </c>
      <c r="D8" s="201">
        <v>1448686179</v>
      </c>
      <c r="E8" s="189"/>
    </row>
    <row r="9" spans="1:5" ht="34.5" customHeight="1">
      <c r="A9" s="298"/>
      <c r="B9" s="202" t="s">
        <v>204</v>
      </c>
      <c r="C9" s="196" t="s">
        <v>206</v>
      </c>
      <c r="D9" s="201">
        <v>680078432</v>
      </c>
      <c r="E9" s="189"/>
    </row>
    <row r="10" spans="1:5" ht="34.5" customHeight="1">
      <c r="A10" s="298"/>
      <c r="B10" s="202" t="s">
        <v>205</v>
      </c>
      <c r="C10" s="195"/>
      <c r="D10" s="201">
        <v>4897716218</v>
      </c>
      <c r="E10" s="189"/>
    </row>
    <row r="11" spans="1:5" ht="34.5" customHeight="1">
      <c r="A11" s="299"/>
      <c r="B11" s="191" t="s">
        <v>74</v>
      </c>
      <c r="C11" s="194"/>
      <c r="D11" s="200">
        <f>SUM(D6:D10)</f>
        <v>23873947381</v>
      </c>
      <c r="E11" s="192"/>
    </row>
    <row r="12" spans="1:5" ht="34.5" customHeight="1">
      <c r="A12" s="193" t="s">
        <v>3</v>
      </c>
      <c r="B12" s="192"/>
      <c r="C12" s="194"/>
      <c r="D12" s="200">
        <f>D5+D11</f>
        <v>24057696381</v>
      </c>
      <c r="E12" s="192"/>
    </row>
    <row r="13" spans="1:5" ht="12" customHeight="1"/>
  </sheetData>
  <mergeCells count="2">
    <mergeCell ref="A4:A5"/>
    <mergeCell ref="A6:A11"/>
  </mergeCells>
  <phoneticPr fontId="6"/>
  <printOptions horizontalCentered="1"/>
  <pageMargins left="0.7" right="0.7" top="0.75" bottom="0.75" header="0.3" footer="0.3"/>
  <pageSetup paperSize="9" scale="7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view="pageBreakPreview" topLeftCell="A2" zoomScaleNormal="100" zoomScaleSheetLayoutView="100" workbookViewId="0">
      <selection activeCell="E24" sqref="E24"/>
    </sheetView>
  </sheetViews>
  <sheetFormatPr defaultRowHeight="13.5"/>
  <cols>
    <col min="1" max="3" width="20.625" style="29" customWidth="1"/>
    <col min="4" max="4" width="30.625" style="29" customWidth="1"/>
    <col min="5" max="5" width="40.625" style="29" customWidth="1"/>
    <col min="6" max="6" width="4.625" style="29" customWidth="1"/>
    <col min="7" max="9" width="11.125" style="29" customWidth="1"/>
    <col min="10" max="10" width="0.75" style="29" customWidth="1"/>
    <col min="11" max="11" width="16.75" style="29" customWidth="1"/>
    <col min="12" max="16384" width="9" style="29"/>
  </cols>
  <sheetData>
    <row r="1" spans="1:6" ht="34.5" customHeight="1">
      <c r="A1" s="188" t="s">
        <v>76</v>
      </c>
      <c r="B1" s="204"/>
      <c r="C1" s="204"/>
      <c r="D1" s="204"/>
      <c r="E1" s="204"/>
    </row>
    <row r="2" spans="1:6" ht="32.1" customHeight="1">
      <c r="A2" s="188" t="s">
        <v>77</v>
      </c>
      <c r="E2" s="203" t="str">
        <f>単位</f>
        <v>（単位：千円）</v>
      </c>
      <c r="F2" s="203"/>
    </row>
    <row r="3" spans="1:6" ht="27.6" customHeight="1">
      <c r="A3" s="205" t="s">
        <v>78</v>
      </c>
      <c r="B3" s="206" t="s">
        <v>47</v>
      </c>
      <c r="C3" s="207" t="s">
        <v>79</v>
      </c>
      <c r="D3" s="207"/>
      <c r="E3" s="208" t="s">
        <v>80</v>
      </c>
    </row>
    <row r="4" spans="1:6" ht="18" customHeight="1">
      <c r="A4" s="300" t="s">
        <v>81</v>
      </c>
      <c r="B4" s="303" t="s">
        <v>82</v>
      </c>
      <c r="C4" s="213" t="s">
        <v>239</v>
      </c>
      <c r="D4" s="209"/>
      <c r="E4" s="210">
        <v>21674678304</v>
      </c>
    </row>
    <row r="5" spans="1:6" ht="18" customHeight="1">
      <c r="A5" s="301"/>
      <c r="B5" s="304"/>
      <c r="C5" s="213" t="s">
        <v>118</v>
      </c>
      <c r="D5" s="209"/>
      <c r="E5" s="210">
        <v>313675000</v>
      </c>
    </row>
    <row r="6" spans="1:6" ht="18" customHeight="1">
      <c r="A6" s="301"/>
      <c r="B6" s="304"/>
      <c r="C6" s="213" t="s">
        <v>119</v>
      </c>
      <c r="D6" s="209"/>
      <c r="E6" s="210">
        <v>16630000</v>
      </c>
    </row>
    <row r="7" spans="1:6" ht="18" customHeight="1">
      <c r="A7" s="301"/>
      <c r="B7" s="304"/>
      <c r="C7" s="213" t="s">
        <v>120</v>
      </c>
      <c r="D7" s="209"/>
      <c r="E7" s="210">
        <v>87754000</v>
      </c>
      <c r="F7" s="100"/>
    </row>
    <row r="8" spans="1:6" ht="18" customHeight="1">
      <c r="A8" s="301"/>
      <c r="B8" s="304"/>
      <c r="C8" s="213" t="s">
        <v>128</v>
      </c>
      <c r="D8" s="209"/>
      <c r="E8" s="210">
        <v>104747000</v>
      </c>
      <c r="F8" s="100"/>
    </row>
    <row r="9" spans="1:6" ht="18" customHeight="1">
      <c r="A9" s="301"/>
      <c r="B9" s="304"/>
      <c r="C9" s="213" t="s">
        <v>129</v>
      </c>
      <c r="D9" s="209"/>
      <c r="E9" s="210">
        <v>125762000</v>
      </c>
      <c r="F9" s="100"/>
    </row>
    <row r="10" spans="1:6" ht="18" customHeight="1">
      <c r="A10" s="301"/>
      <c r="B10" s="304"/>
      <c r="C10" s="213" t="s">
        <v>130</v>
      </c>
      <c r="D10" s="209"/>
      <c r="E10" s="210">
        <v>3313991000</v>
      </c>
      <c r="F10" s="100"/>
    </row>
    <row r="11" spans="1:6" ht="18" customHeight="1">
      <c r="A11" s="301"/>
      <c r="B11" s="304"/>
      <c r="C11" s="242" t="s">
        <v>131</v>
      </c>
      <c r="D11" s="209"/>
      <c r="E11" s="210">
        <v>27028341</v>
      </c>
      <c r="F11" s="100"/>
    </row>
    <row r="12" spans="1:6" ht="18" customHeight="1">
      <c r="A12" s="301"/>
      <c r="B12" s="304"/>
      <c r="C12" s="214" t="s">
        <v>240</v>
      </c>
      <c r="D12" s="209"/>
      <c r="E12" s="210">
        <v>43228770</v>
      </c>
      <c r="F12" s="100"/>
    </row>
    <row r="13" spans="1:6" ht="18" customHeight="1">
      <c r="A13" s="301"/>
      <c r="B13" s="304"/>
      <c r="C13" s="213" t="s">
        <v>241</v>
      </c>
      <c r="D13" s="209"/>
      <c r="E13" s="210">
        <v>639585000</v>
      </c>
      <c r="F13" s="100"/>
    </row>
    <row r="14" spans="1:6" ht="18" customHeight="1">
      <c r="A14" s="301"/>
      <c r="B14" s="304"/>
      <c r="C14" s="213" t="s">
        <v>132</v>
      </c>
      <c r="D14" s="209"/>
      <c r="E14" s="210">
        <v>162469000</v>
      </c>
      <c r="F14" s="100"/>
    </row>
    <row r="15" spans="1:6" ht="18" customHeight="1">
      <c r="A15" s="301"/>
      <c r="B15" s="304"/>
      <c r="C15" s="213" t="s">
        <v>133</v>
      </c>
      <c r="D15" s="209"/>
      <c r="E15" s="210">
        <v>2164933000</v>
      </c>
      <c r="F15" s="100"/>
    </row>
    <row r="16" spans="1:6" ht="18" customHeight="1">
      <c r="A16" s="301"/>
      <c r="B16" s="304"/>
      <c r="C16" s="213" t="s">
        <v>134</v>
      </c>
      <c r="D16" s="209"/>
      <c r="E16" s="210">
        <v>17456000</v>
      </c>
      <c r="F16" s="100"/>
    </row>
    <row r="17" spans="1:9" ht="18" customHeight="1">
      <c r="A17" s="301"/>
      <c r="B17" s="304"/>
      <c r="C17" s="213" t="s">
        <v>135</v>
      </c>
      <c r="D17" s="209"/>
      <c r="E17" s="210">
        <v>125752120</v>
      </c>
      <c r="F17" s="100"/>
    </row>
    <row r="18" spans="1:9" ht="18" customHeight="1">
      <c r="A18" s="301"/>
      <c r="B18" s="304"/>
      <c r="C18" s="213" t="s">
        <v>136</v>
      </c>
      <c r="D18" s="209"/>
      <c r="E18" s="210">
        <v>58977913</v>
      </c>
      <c r="F18" s="100"/>
    </row>
    <row r="19" spans="1:9" ht="18" customHeight="1">
      <c r="A19" s="301"/>
      <c r="B19" s="304"/>
      <c r="C19" s="213" t="s">
        <v>73</v>
      </c>
      <c r="D19" s="209"/>
      <c r="E19" s="210">
        <v>441084945</v>
      </c>
      <c r="F19" s="100"/>
    </row>
    <row r="20" spans="1:9" ht="18" customHeight="1">
      <c r="A20" s="301"/>
      <c r="B20" s="305"/>
      <c r="C20" s="306" t="s">
        <v>83</v>
      </c>
      <c r="D20" s="307"/>
      <c r="E20" s="211">
        <f>SUBTOTAL(9,E4:E19)</f>
        <v>29317752393</v>
      </c>
    </row>
    <row r="21" spans="1:9" ht="18" customHeight="1">
      <c r="A21" s="301"/>
      <c r="B21" s="308" t="s">
        <v>84</v>
      </c>
      <c r="C21" s="310" t="s">
        <v>85</v>
      </c>
      <c r="D21" s="209" t="s">
        <v>86</v>
      </c>
      <c r="E21" s="211">
        <v>724823000</v>
      </c>
    </row>
    <row r="22" spans="1:9" ht="18" customHeight="1">
      <c r="A22" s="301"/>
      <c r="B22" s="309"/>
      <c r="C22" s="311"/>
      <c r="D22" s="209" t="s">
        <v>87</v>
      </c>
      <c r="E22" s="211">
        <v>402076000</v>
      </c>
      <c r="F22" s="101"/>
      <c r="G22" s="101"/>
      <c r="H22" s="101"/>
      <c r="I22" s="101"/>
    </row>
    <row r="23" spans="1:9" ht="18" customHeight="1">
      <c r="A23" s="301"/>
      <c r="B23" s="304"/>
      <c r="C23" s="311"/>
      <c r="D23" s="209" t="s">
        <v>73</v>
      </c>
      <c r="E23" s="211"/>
      <c r="F23" s="101"/>
      <c r="G23" s="101"/>
      <c r="H23" s="101"/>
      <c r="I23" s="101"/>
    </row>
    <row r="24" spans="1:9" ht="18" customHeight="1">
      <c r="A24" s="301"/>
      <c r="B24" s="304"/>
      <c r="C24" s="312"/>
      <c r="D24" s="212" t="s">
        <v>74</v>
      </c>
      <c r="E24" s="211">
        <f>SUBTOTAL(9,E21:E23)</f>
        <v>1126899000</v>
      </c>
      <c r="F24" s="101"/>
      <c r="G24" s="101"/>
      <c r="H24" s="101"/>
      <c r="I24" s="101"/>
    </row>
    <row r="25" spans="1:9" ht="18" customHeight="1">
      <c r="A25" s="301"/>
      <c r="B25" s="304"/>
      <c r="C25" s="310" t="s">
        <v>88</v>
      </c>
      <c r="D25" s="209" t="s">
        <v>86</v>
      </c>
      <c r="E25" s="211">
        <v>23043041047</v>
      </c>
      <c r="F25" s="101"/>
      <c r="G25" s="101"/>
      <c r="H25" s="101"/>
      <c r="I25" s="101"/>
    </row>
    <row r="26" spans="1:9" ht="18" customHeight="1">
      <c r="A26" s="301"/>
      <c r="B26" s="304"/>
      <c r="C26" s="311"/>
      <c r="D26" s="209" t="s">
        <v>87</v>
      </c>
      <c r="E26" s="211">
        <v>3063368621</v>
      </c>
      <c r="F26" s="101"/>
      <c r="G26" s="101"/>
      <c r="H26" s="101"/>
      <c r="I26" s="101"/>
    </row>
    <row r="27" spans="1:9" ht="18" customHeight="1">
      <c r="A27" s="301"/>
      <c r="B27" s="304"/>
      <c r="C27" s="311"/>
      <c r="D27" s="209" t="s">
        <v>73</v>
      </c>
      <c r="E27" s="210"/>
      <c r="F27" s="102"/>
      <c r="G27" s="102"/>
      <c r="H27" s="102"/>
      <c r="I27" s="102"/>
    </row>
    <row r="28" spans="1:9" ht="18" customHeight="1">
      <c r="A28" s="301"/>
      <c r="B28" s="304"/>
      <c r="C28" s="312"/>
      <c r="D28" s="212" t="s">
        <v>74</v>
      </c>
      <c r="E28" s="211">
        <f>SUBTOTAL(9,E25:E27)</f>
        <v>26106409668</v>
      </c>
      <c r="F28" s="101"/>
      <c r="G28" s="101"/>
      <c r="H28" s="101"/>
      <c r="I28" s="101"/>
    </row>
    <row r="29" spans="1:9" ht="18" customHeight="1">
      <c r="A29" s="301"/>
      <c r="B29" s="305"/>
      <c r="C29" s="306" t="s">
        <v>83</v>
      </c>
      <c r="D29" s="307"/>
      <c r="E29" s="210">
        <f>SUBTOTAL(9,E21:E28)</f>
        <v>27233308668</v>
      </c>
      <c r="F29" s="102"/>
      <c r="G29" s="102"/>
      <c r="H29" s="102"/>
      <c r="I29" s="102"/>
    </row>
    <row r="30" spans="1:9" ht="18" customHeight="1">
      <c r="A30" s="302"/>
      <c r="B30" s="313" t="s">
        <v>2</v>
      </c>
      <c r="C30" s="314"/>
      <c r="D30" s="315"/>
      <c r="E30" s="211">
        <f>SUBTOTAL(9,E4:E29)</f>
        <v>56551061061</v>
      </c>
      <c r="F30" s="101"/>
      <c r="G30" s="101"/>
      <c r="H30" s="101"/>
      <c r="I30" s="101"/>
    </row>
    <row r="31" spans="1:9" ht="18" customHeight="1"/>
  </sheetData>
  <mergeCells count="8">
    <mergeCell ref="A4:A30"/>
    <mergeCell ref="B4:B20"/>
    <mergeCell ref="C20:D20"/>
    <mergeCell ref="B21:B29"/>
    <mergeCell ref="C21:C24"/>
    <mergeCell ref="C25:C28"/>
    <mergeCell ref="C29:D29"/>
    <mergeCell ref="B30:D30"/>
  </mergeCells>
  <phoneticPr fontId="10"/>
  <printOptions horizontalCentered="1"/>
  <pageMargins left="0.7" right="0.7" top="0.75" bottom="0.75" header="0.3" footer="0.3"/>
  <pageSetup paperSize="9" scale="92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4"/>
  <sheetViews>
    <sheetView view="pageBreakPreview" zoomScaleNormal="100" zoomScaleSheetLayoutView="100" workbookViewId="0">
      <selection activeCell="D28" sqref="D28"/>
    </sheetView>
  </sheetViews>
  <sheetFormatPr defaultRowHeight="13.5"/>
  <cols>
    <col min="1" max="1" width="41.5" style="103" customWidth="1"/>
    <col min="2" max="6" width="25.375" style="103" customWidth="1"/>
    <col min="7" max="7" width="12.625" style="103" customWidth="1"/>
    <col min="8" max="16384" width="9" style="29"/>
  </cols>
  <sheetData>
    <row r="1" spans="1:9" s="103" customFormat="1" ht="34.5" customHeight="1">
      <c r="A1" s="158" t="s">
        <v>89</v>
      </c>
      <c r="B1" s="221"/>
      <c r="C1" s="221"/>
      <c r="D1" s="222"/>
      <c r="E1" s="222"/>
      <c r="F1" s="222" t="str">
        <f>単位</f>
        <v>（単位：千円）</v>
      </c>
    </row>
    <row r="2" spans="1:9" s="103" customFormat="1" ht="23.1" customHeight="1">
      <c r="A2" s="317" t="s">
        <v>67</v>
      </c>
      <c r="B2" s="317" t="s">
        <v>70</v>
      </c>
      <c r="C2" s="317" t="s">
        <v>90</v>
      </c>
      <c r="D2" s="317"/>
      <c r="E2" s="317"/>
      <c r="F2" s="317"/>
      <c r="G2" s="104"/>
    </row>
    <row r="3" spans="1:9" s="105" customFormat="1" ht="23.1" customHeight="1">
      <c r="A3" s="317"/>
      <c r="B3" s="317"/>
      <c r="C3" s="223" t="s">
        <v>91</v>
      </c>
      <c r="D3" s="223" t="s">
        <v>92</v>
      </c>
      <c r="E3" s="223" t="s">
        <v>93</v>
      </c>
      <c r="F3" s="223" t="s">
        <v>94</v>
      </c>
      <c r="G3" s="106"/>
    </row>
    <row r="4" spans="1:9" s="103" customFormat="1" ht="34.5" customHeight="1">
      <c r="A4" s="107" t="s">
        <v>95</v>
      </c>
      <c r="B4" s="108">
        <v>56277198874</v>
      </c>
      <c r="C4" s="109">
        <v>26711310831.593113</v>
      </c>
      <c r="D4" s="109">
        <v>2433048863.2823772</v>
      </c>
      <c r="E4" s="109">
        <v>24074972837.124512</v>
      </c>
      <c r="F4" s="109">
        <v>3057866342</v>
      </c>
      <c r="G4" s="110"/>
      <c r="I4" s="111"/>
    </row>
    <row r="5" spans="1:9" s="103" customFormat="1" ht="34.5" customHeight="1">
      <c r="A5" s="107" t="s">
        <v>96</v>
      </c>
      <c r="B5" s="112">
        <v>2749943643</v>
      </c>
      <c r="C5" s="113">
        <v>521997836.40688735</v>
      </c>
      <c r="D5" s="113">
        <v>838816136.71762252</v>
      </c>
      <c r="E5" s="114">
        <v>1389129669.8754902</v>
      </c>
      <c r="F5" s="115">
        <v>0</v>
      </c>
      <c r="G5" s="110"/>
    </row>
    <row r="6" spans="1:9" s="103" customFormat="1" ht="34.5" customHeight="1">
      <c r="A6" s="107" t="s">
        <v>97</v>
      </c>
      <c r="B6" s="112">
        <v>2202769660</v>
      </c>
      <c r="C6" s="113">
        <v>0</v>
      </c>
      <c r="D6" s="113">
        <v>0</v>
      </c>
      <c r="E6" s="114">
        <v>2202769660</v>
      </c>
      <c r="F6" s="115"/>
      <c r="G6" s="110"/>
    </row>
    <row r="7" spans="1:9" s="103" customFormat="1" ht="34.5" customHeight="1">
      <c r="A7" s="107" t="s">
        <v>53</v>
      </c>
      <c r="B7" s="112"/>
      <c r="C7" s="113"/>
      <c r="D7" s="113"/>
      <c r="E7" s="113"/>
      <c r="F7" s="115"/>
      <c r="G7" s="110"/>
    </row>
    <row r="8" spans="1:9" s="103" customFormat="1" ht="34.5" customHeight="1">
      <c r="A8" s="116" t="s">
        <v>3</v>
      </c>
      <c r="B8" s="112">
        <v>61229912177</v>
      </c>
      <c r="C8" s="112">
        <v>27233308668</v>
      </c>
      <c r="D8" s="112">
        <v>3271865000</v>
      </c>
      <c r="E8" s="113">
        <v>27666872167</v>
      </c>
      <c r="F8" s="115">
        <v>3057866342</v>
      </c>
      <c r="G8" s="110"/>
    </row>
    <row r="9" spans="1:9" s="117" customFormat="1" ht="3.75" customHeight="1">
      <c r="G9" s="118"/>
    </row>
    <row r="10" spans="1:9" s="117" customFormat="1" ht="21.75" customHeight="1"/>
    <row r="11" spans="1:9">
      <c r="A11" s="316"/>
      <c r="B11" s="316"/>
      <c r="C11" s="316"/>
      <c r="D11" s="316"/>
      <c r="E11" s="316"/>
      <c r="F11" s="316"/>
      <c r="G11" s="117"/>
    </row>
    <row r="12" spans="1:9">
      <c r="A12" s="119"/>
      <c r="B12" s="119"/>
      <c r="C12" s="119"/>
      <c r="D12" s="119"/>
      <c r="E12" s="119"/>
      <c r="F12" s="119"/>
      <c r="G12" s="117"/>
    </row>
    <row r="13" spans="1:9">
      <c r="A13" s="120"/>
      <c r="B13" s="119"/>
      <c r="C13" s="120"/>
      <c r="D13" s="120"/>
      <c r="E13" s="120"/>
      <c r="F13" s="120"/>
    </row>
    <row r="14" spans="1:9">
      <c r="A14" s="105"/>
      <c r="B14" s="105"/>
      <c r="C14" s="105"/>
      <c r="D14" s="105"/>
      <c r="E14" s="105"/>
      <c r="F14" s="105"/>
      <c r="G14" s="105"/>
    </row>
  </sheetData>
  <mergeCells count="4">
    <mergeCell ref="A11:F11"/>
    <mergeCell ref="A2:A3"/>
    <mergeCell ref="B2:B3"/>
    <mergeCell ref="C2:F2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8"/>
  <sheetViews>
    <sheetView tabSelected="1" view="pageBreakPreview" zoomScaleNormal="178" zoomScaleSheetLayoutView="100" workbookViewId="0">
      <selection activeCell="B5" sqref="B5"/>
    </sheetView>
  </sheetViews>
  <sheetFormatPr defaultRowHeight="13.5"/>
  <cols>
    <col min="1" max="1" width="58.75" style="29" customWidth="1"/>
    <col min="2" max="2" width="57.25" style="29" customWidth="1"/>
    <col min="3" max="3" width="26" style="29" customWidth="1"/>
    <col min="4" max="4" width="39.5" style="29" customWidth="1"/>
    <col min="5" max="16384" width="9" style="29"/>
  </cols>
  <sheetData>
    <row r="1" spans="1:2" ht="34.5" customHeight="1">
      <c r="A1" s="188" t="s">
        <v>61</v>
      </c>
      <c r="B1" s="204"/>
    </row>
    <row r="2" spans="1:2" ht="34.5" customHeight="1">
      <c r="A2" s="188" t="s">
        <v>62</v>
      </c>
      <c r="B2" s="41" t="str">
        <f>単位</f>
        <v>（単位：千円）</v>
      </c>
    </row>
    <row r="3" spans="1:2" ht="34.5" customHeight="1">
      <c r="A3" s="226" t="s">
        <v>26</v>
      </c>
      <c r="B3" s="226" t="s">
        <v>51</v>
      </c>
    </row>
    <row r="4" spans="1:2" ht="34.5" customHeight="1">
      <c r="A4" s="224" t="s">
        <v>63</v>
      </c>
      <c r="B4" s="225">
        <v>312</v>
      </c>
    </row>
    <row r="5" spans="1:2" ht="34.5" customHeight="1">
      <c r="A5" s="219" t="s">
        <v>64</v>
      </c>
      <c r="B5" s="215">
        <v>1594415422</v>
      </c>
    </row>
    <row r="6" spans="1:2" ht="34.5" customHeight="1">
      <c r="A6" s="220" t="s">
        <v>210</v>
      </c>
      <c r="B6" s="216"/>
    </row>
    <row r="7" spans="1:2" ht="34.5" customHeight="1">
      <c r="A7" s="217" t="s">
        <v>2</v>
      </c>
      <c r="B7" s="218">
        <f>SUM(B4:B5)</f>
        <v>1594415734</v>
      </c>
    </row>
    <row r="8" spans="1:2" ht="1.9" customHeight="1"/>
  </sheetData>
  <phoneticPr fontId="6"/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6"/>
  <sheetViews>
    <sheetView zoomScale="110" zoomScaleNormal="110" workbookViewId="0">
      <selection activeCell="G28" sqref="G28"/>
    </sheetView>
  </sheetViews>
  <sheetFormatPr defaultColWidth="9" defaultRowHeight="13.5"/>
  <cols>
    <col min="1" max="1" width="7.5" style="244" bestFit="1" customWidth="1"/>
    <col min="2" max="2" width="13" style="244" bestFit="1" customWidth="1"/>
    <col min="3" max="3" width="31.5" style="244" customWidth="1"/>
    <col min="4" max="4" width="16.875" style="244" customWidth="1"/>
    <col min="5" max="5" width="14.625" style="244" customWidth="1"/>
    <col min="6" max="6" width="16.625" style="244" customWidth="1"/>
    <col min="7" max="7" width="14.625" style="244" customWidth="1"/>
    <col min="8" max="10" width="15.875" style="244" customWidth="1"/>
    <col min="11" max="11" width="15.75" style="244" customWidth="1"/>
    <col min="12" max="12" width="15.75" style="243" bestFit="1" customWidth="1"/>
    <col min="13" max="13" width="15.375" style="244" bestFit="1" customWidth="1"/>
    <col min="14" max="14" width="9.5" style="244" bestFit="1" customWidth="1"/>
    <col min="15" max="16384" width="9" style="244"/>
  </cols>
  <sheetData>
    <row r="1" spans="1:14" s="243" customFormat="1" ht="14.25" thickBot="1">
      <c r="B1" s="244" t="s">
        <v>211</v>
      </c>
      <c r="C1" s="244"/>
      <c r="D1" s="245"/>
      <c r="E1" s="245"/>
      <c r="F1" s="245"/>
      <c r="G1" s="245"/>
      <c r="H1" s="245"/>
      <c r="I1" s="245" t="s">
        <v>59</v>
      </c>
      <c r="J1" s="245" t="s">
        <v>234</v>
      </c>
      <c r="K1" s="245"/>
      <c r="M1" s="244"/>
      <c r="N1" s="244"/>
    </row>
    <row r="2" spans="1:14" s="243" customFormat="1">
      <c r="B2" s="246" t="s">
        <v>212</v>
      </c>
      <c r="C2" s="247"/>
      <c r="D2" s="248" t="s">
        <v>213</v>
      </c>
      <c r="E2" s="248" t="s">
        <v>235</v>
      </c>
      <c r="F2" s="248" t="s">
        <v>236</v>
      </c>
      <c r="G2" s="248" t="s">
        <v>214</v>
      </c>
      <c r="H2" s="249" t="s">
        <v>215</v>
      </c>
      <c r="I2" s="249" t="s">
        <v>237</v>
      </c>
      <c r="J2" s="249" t="s">
        <v>238</v>
      </c>
      <c r="K2" s="250" t="s">
        <v>216</v>
      </c>
      <c r="M2" s="244"/>
      <c r="N2" s="244"/>
    </row>
    <row r="3" spans="1:14" s="243" customFormat="1">
      <c r="A3" s="243" t="s">
        <v>217</v>
      </c>
      <c r="B3" s="251">
        <v>1</v>
      </c>
      <c r="C3" s="252" t="s">
        <v>219</v>
      </c>
      <c r="D3" s="228">
        <v>21670919444</v>
      </c>
      <c r="E3" s="229">
        <v>-1776221</v>
      </c>
      <c r="F3" s="228">
        <v>160755060</v>
      </c>
      <c r="G3" s="229">
        <v>166290141</v>
      </c>
      <c r="H3" s="230">
        <v>0</v>
      </c>
      <c r="I3" s="230"/>
      <c r="J3" s="230"/>
      <c r="K3" s="236">
        <f>D3+G3+E3-F3-H3-I3+J3</f>
        <v>21674678304</v>
      </c>
      <c r="M3" s="245"/>
      <c r="N3" s="244"/>
    </row>
    <row r="4" spans="1:14" s="243" customFormat="1">
      <c r="A4" s="243" t="s">
        <v>217</v>
      </c>
      <c r="B4" s="251">
        <v>2</v>
      </c>
      <c r="C4" s="252" t="s">
        <v>220</v>
      </c>
      <c r="D4" s="228">
        <v>313675000</v>
      </c>
      <c r="E4" s="229"/>
      <c r="F4" s="228"/>
      <c r="G4" s="229"/>
      <c r="H4" s="230"/>
      <c r="I4" s="230"/>
      <c r="J4" s="230"/>
      <c r="K4" s="236">
        <f>D4+G4+E4-F4-H4-I4+J4</f>
        <v>313675000</v>
      </c>
      <c r="M4" s="245"/>
      <c r="N4" s="244"/>
    </row>
    <row r="5" spans="1:14" s="243" customFormat="1">
      <c r="A5" s="243" t="s">
        <v>217</v>
      </c>
      <c r="B5" s="251">
        <v>3</v>
      </c>
      <c r="C5" s="252" t="s">
        <v>221</v>
      </c>
      <c r="D5" s="228">
        <v>16630000</v>
      </c>
      <c r="E5" s="229"/>
      <c r="F5" s="228"/>
      <c r="G5" s="229"/>
      <c r="H5" s="230"/>
      <c r="I5" s="230"/>
      <c r="J5" s="230"/>
      <c r="K5" s="236">
        <f t="shared" ref="K5:K24" si="0">D5+G5+E5-F5-H5-I5+J5</f>
        <v>16630000</v>
      </c>
      <c r="M5" s="245"/>
      <c r="N5" s="244"/>
    </row>
    <row r="6" spans="1:14" s="243" customFormat="1">
      <c r="A6" s="243" t="s">
        <v>217</v>
      </c>
      <c r="B6" s="251">
        <v>4</v>
      </c>
      <c r="C6" s="252" t="s">
        <v>222</v>
      </c>
      <c r="D6" s="228">
        <v>87754000</v>
      </c>
      <c r="E6" s="229"/>
      <c r="F6" s="228"/>
      <c r="G6" s="229"/>
      <c r="H6" s="230"/>
      <c r="I6" s="230"/>
      <c r="J6" s="230"/>
      <c r="K6" s="236">
        <f t="shared" si="0"/>
        <v>87754000</v>
      </c>
      <c r="M6" s="245"/>
      <c r="N6" s="244"/>
    </row>
    <row r="7" spans="1:14" s="243" customFormat="1">
      <c r="A7" s="243" t="s">
        <v>217</v>
      </c>
      <c r="B7" s="251">
        <v>5</v>
      </c>
      <c r="C7" s="252" t="s">
        <v>223</v>
      </c>
      <c r="D7" s="228">
        <v>104747000</v>
      </c>
      <c r="E7" s="231"/>
      <c r="F7" s="253"/>
      <c r="G7" s="229"/>
      <c r="H7" s="230"/>
      <c r="I7" s="230"/>
      <c r="J7" s="230"/>
      <c r="K7" s="236">
        <f t="shared" si="0"/>
        <v>104747000</v>
      </c>
      <c r="M7" s="245"/>
      <c r="N7" s="244"/>
    </row>
    <row r="8" spans="1:14" s="243" customFormat="1">
      <c r="A8" s="243" t="s">
        <v>217</v>
      </c>
      <c r="B8" s="251">
        <v>6</v>
      </c>
      <c r="C8" s="252" t="s">
        <v>224</v>
      </c>
      <c r="D8" s="228">
        <v>125762000</v>
      </c>
      <c r="E8" s="229"/>
      <c r="F8" s="228"/>
      <c r="G8" s="229"/>
      <c r="H8" s="230"/>
      <c r="I8" s="230"/>
      <c r="J8" s="230"/>
      <c r="K8" s="236">
        <f t="shared" si="0"/>
        <v>125762000</v>
      </c>
      <c r="M8" s="245"/>
      <c r="N8" s="244"/>
    </row>
    <row r="9" spans="1:14" s="243" customFormat="1">
      <c r="A9" s="243" t="s">
        <v>217</v>
      </c>
      <c r="B9" s="251">
        <v>7</v>
      </c>
      <c r="C9" s="252" t="s">
        <v>225</v>
      </c>
      <c r="D9" s="228">
        <v>3313991000</v>
      </c>
      <c r="E9" s="229"/>
      <c r="F9" s="228"/>
      <c r="G9" s="229"/>
      <c r="H9" s="230"/>
      <c r="I9" s="230"/>
      <c r="J9" s="230"/>
      <c r="K9" s="236">
        <f t="shared" si="0"/>
        <v>3313991000</v>
      </c>
      <c r="M9" s="245"/>
      <c r="N9" s="244"/>
    </row>
    <row r="10" spans="1:14" s="243" customFormat="1">
      <c r="A10" s="243" t="s">
        <v>217</v>
      </c>
      <c r="B10" s="251">
        <v>8</v>
      </c>
      <c r="C10" s="252" t="s">
        <v>226</v>
      </c>
      <c r="D10" s="228">
        <v>27028341</v>
      </c>
      <c r="E10" s="229"/>
      <c r="F10" s="228"/>
      <c r="G10" s="229"/>
      <c r="H10" s="230"/>
      <c r="I10" s="230"/>
      <c r="J10" s="230"/>
      <c r="K10" s="236">
        <f t="shared" si="0"/>
        <v>27028341</v>
      </c>
      <c r="M10" s="245"/>
      <c r="N10" s="244"/>
    </row>
    <row r="11" spans="1:14" s="243" customFormat="1">
      <c r="A11" s="243" t="s">
        <v>217</v>
      </c>
      <c r="B11" s="251">
        <v>9</v>
      </c>
      <c r="C11" s="252" t="s">
        <v>227</v>
      </c>
      <c r="D11" s="228">
        <v>43228770</v>
      </c>
      <c r="E11" s="229"/>
      <c r="F11" s="228"/>
      <c r="G11" s="229"/>
      <c r="H11" s="230"/>
      <c r="I11" s="230"/>
      <c r="J11" s="230"/>
      <c r="K11" s="236">
        <f t="shared" si="0"/>
        <v>43228770</v>
      </c>
      <c r="M11" s="245"/>
      <c r="N11" s="244"/>
    </row>
    <row r="12" spans="1:14" s="243" customFormat="1">
      <c r="A12" s="243" t="s">
        <v>217</v>
      </c>
      <c r="B12" s="251">
        <v>10</v>
      </c>
      <c r="C12" s="252" t="s">
        <v>228</v>
      </c>
      <c r="D12" s="228">
        <v>639585000</v>
      </c>
      <c r="E12" s="229"/>
      <c r="F12" s="228"/>
      <c r="G12" s="229"/>
      <c r="H12" s="230"/>
      <c r="I12" s="230"/>
      <c r="J12" s="230"/>
      <c r="K12" s="236">
        <f t="shared" si="0"/>
        <v>639585000</v>
      </c>
      <c r="M12" s="245"/>
      <c r="N12" s="244"/>
    </row>
    <row r="13" spans="1:14" s="243" customFormat="1">
      <c r="A13" s="243" t="s">
        <v>217</v>
      </c>
      <c r="B13" s="251">
        <v>11</v>
      </c>
      <c r="C13" s="252" t="s">
        <v>229</v>
      </c>
      <c r="D13" s="228">
        <v>162469000</v>
      </c>
      <c r="E13" s="229"/>
      <c r="F13" s="228"/>
      <c r="G13" s="229"/>
      <c r="H13" s="230"/>
      <c r="I13" s="230"/>
      <c r="J13" s="230"/>
      <c r="K13" s="236">
        <f t="shared" si="0"/>
        <v>162469000</v>
      </c>
      <c r="M13" s="245"/>
      <c r="N13" s="244"/>
    </row>
    <row r="14" spans="1:14" s="243" customFormat="1">
      <c r="A14" s="243" t="s">
        <v>217</v>
      </c>
      <c r="B14" s="251">
        <v>12</v>
      </c>
      <c r="C14" s="252" t="s">
        <v>230</v>
      </c>
      <c r="D14" s="228">
        <v>2164933000</v>
      </c>
      <c r="E14" s="229"/>
      <c r="F14" s="228"/>
      <c r="G14" s="229"/>
      <c r="H14" s="230"/>
      <c r="I14" s="230"/>
      <c r="J14" s="230"/>
      <c r="K14" s="236">
        <f t="shared" si="0"/>
        <v>2164933000</v>
      </c>
      <c r="M14" s="245"/>
      <c r="N14" s="245"/>
    </row>
    <row r="15" spans="1:14" s="254" customFormat="1">
      <c r="A15" s="254" t="s">
        <v>217</v>
      </c>
      <c r="B15" s="251">
        <v>13</v>
      </c>
      <c r="C15" s="252" t="s">
        <v>231</v>
      </c>
      <c r="D15" s="232">
        <v>17456000</v>
      </c>
      <c r="E15" s="233"/>
      <c r="F15" s="232"/>
      <c r="G15" s="233"/>
      <c r="H15" s="234"/>
      <c r="I15" s="234"/>
      <c r="J15" s="234"/>
      <c r="K15" s="239">
        <f t="shared" si="0"/>
        <v>17456000</v>
      </c>
      <c r="L15" s="243"/>
      <c r="M15" s="245"/>
      <c r="N15" s="245"/>
    </row>
    <row r="16" spans="1:14" s="243" customFormat="1">
      <c r="B16" s="251">
        <v>14</v>
      </c>
      <c r="C16" s="255" t="s">
        <v>232</v>
      </c>
      <c r="D16" s="228">
        <v>125653330</v>
      </c>
      <c r="E16" s="229">
        <v>-17630</v>
      </c>
      <c r="F16" s="228">
        <v>838500</v>
      </c>
      <c r="G16" s="229">
        <v>954920</v>
      </c>
      <c r="H16" s="230">
        <v>0</v>
      </c>
      <c r="I16" s="230"/>
      <c r="J16" s="230"/>
      <c r="K16" s="236">
        <f t="shared" si="0"/>
        <v>125752120</v>
      </c>
      <c r="M16" s="245"/>
      <c r="N16" s="244"/>
    </row>
    <row r="17" spans="1:15">
      <c r="A17" s="243"/>
      <c r="B17" s="251">
        <v>19</v>
      </c>
      <c r="C17" s="255" t="s">
        <v>136</v>
      </c>
      <c r="D17" s="228">
        <v>58977913</v>
      </c>
      <c r="E17" s="235"/>
      <c r="F17" s="228"/>
      <c r="G17" s="235"/>
      <c r="H17" s="230"/>
      <c r="I17" s="230"/>
      <c r="J17" s="230"/>
      <c r="K17" s="236">
        <f t="shared" si="0"/>
        <v>58977913</v>
      </c>
      <c r="M17" s="245"/>
    </row>
    <row r="18" spans="1:15">
      <c r="B18" s="251"/>
      <c r="C18" s="255" t="s">
        <v>233</v>
      </c>
      <c r="D18" s="228">
        <v>441084945</v>
      </c>
      <c r="E18" s="228"/>
      <c r="F18" s="228"/>
      <c r="G18" s="228"/>
      <c r="H18" s="230"/>
      <c r="I18" s="230"/>
      <c r="J18" s="230"/>
      <c r="K18" s="236">
        <f t="shared" si="0"/>
        <v>441084945</v>
      </c>
      <c r="M18" s="256"/>
    </row>
    <row r="19" spans="1:15">
      <c r="A19" s="243"/>
      <c r="B19" s="251"/>
      <c r="C19" s="255"/>
      <c r="D19" s="228"/>
      <c r="E19" s="228"/>
      <c r="F19" s="228"/>
      <c r="G19" s="228"/>
      <c r="H19" s="230"/>
      <c r="I19" s="230"/>
      <c r="J19" s="230"/>
      <c r="K19" s="236">
        <f t="shared" si="0"/>
        <v>0</v>
      </c>
    </row>
    <row r="20" spans="1:15">
      <c r="A20" s="243"/>
      <c r="B20" s="251"/>
      <c r="C20" s="255"/>
      <c r="D20" s="228"/>
      <c r="E20" s="228"/>
      <c r="F20" s="228"/>
      <c r="G20" s="228"/>
      <c r="H20" s="230"/>
      <c r="I20" s="230"/>
      <c r="J20" s="230"/>
      <c r="K20" s="236">
        <f t="shared" si="0"/>
        <v>0</v>
      </c>
      <c r="M20" s="245"/>
    </row>
    <row r="21" spans="1:15">
      <c r="B21" s="251"/>
      <c r="C21" s="255"/>
      <c r="D21" s="228"/>
      <c r="E21" s="228"/>
      <c r="F21" s="228"/>
      <c r="G21" s="228"/>
      <c r="H21" s="230"/>
      <c r="I21" s="230"/>
      <c r="J21" s="230"/>
      <c r="K21" s="236">
        <f t="shared" si="0"/>
        <v>0</v>
      </c>
    </row>
    <row r="22" spans="1:15">
      <c r="B22" s="251"/>
      <c r="C22" s="255"/>
      <c r="D22" s="228"/>
      <c r="E22" s="228"/>
      <c r="F22" s="228"/>
      <c r="G22" s="228"/>
      <c r="H22" s="230"/>
      <c r="I22" s="230"/>
      <c r="J22" s="230"/>
      <c r="K22" s="236">
        <f t="shared" si="0"/>
        <v>0</v>
      </c>
    </row>
    <row r="23" spans="1:15">
      <c r="B23" s="251"/>
      <c r="C23" s="255"/>
      <c r="D23" s="228"/>
      <c r="E23" s="228"/>
      <c r="F23" s="228"/>
      <c r="G23" s="228"/>
      <c r="H23" s="228"/>
      <c r="I23" s="228"/>
      <c r="J23" s="228"/>
      <c r="K23" s="236">
        <f t="shared" si="0"/>
        <v>0</v>
      </c>
    </row>
    <row r="24" spans="1:15" ht="14.25" thickBot="1">
      <c r="B24" s="257" t="s">
        <v>215</v>
      </c>
      <c r="C24" s="258"/>
      <c r="D24" s="237"/>
      <c r="E24" s="237"/>
      <c r="F24" s="237"/>
      <c r="G24" s="237"/>
      <c r="H24" s="237"/>
      <c r="I24" s="237"/>
      <c r="J24" s="237"/>
      <c r="K24" s="238">
        <f t="shared" si="0"/>
        <v>0</v>
      </c>
      <c r="L24" s="243" t="s">
        <v>218</v>
      </c>
    </row>
    <row r="25" spans="1:15" ht="15" thickTop="1" thickBot="1">
      <c r="B25" s="259" t="s">
        <v>3</v>
      </c>
      <c r="C25" s="260"/>
      <c r="D25" s="240">
        <f>SUM(D3:D24)</f>
        <v>29313894743</v>
      </c>
      <c r="E25" s="240"/>
      <c r="F25" s="240">
        <f>SUM(F3:F24)</f>
        <v>161593560</v>
      </c>
      <c r="G25" s="240">
        <f>SUM(G3:G24)</f>
        <v>167245061</v>
      </c>
      <c r="H25" s="240">
        <f t="shared" ref="H25:J25" si="1">SUM(H3:H24)</f>
        <v>0</v>
      </c>
      <c r="I25" s="240">
        <f t="shared" si="1"/>
        <v>0</v>
      </c>
      <c r="J25" s="240">
        <f t="shared" si="1"/>
        <v>0</v>
      </c>
      <c r="K25" s="241">
        <f>SUM(K3:K24)</f>
        <v>29317752393</v>
      </c>
      <c r="L25" s="243">
        <v>29317752393</v>
      </c>
      <c r="M25" s="245">
        <f>+L25-K25</f>
        <v>0</v>
      </c>
      <c r="O25" s="245"/>
    </row>
    <row r="26" spans="1:15">
      <c r="E26" s="243"/>
      <c r="G26" s="243"/>
    </row>
  </sheetData>
  <phoneticPr fontId="6"/>
  <dataValidations count="1">
    <dataValidation allowBlank="1" showInputMessage="1" showErrorMessage="1" promptTitle="(A)長期延滞債権・未収金sheetより" sqref="E2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view="pageBreakPreview" zoomScale="112" zoomScaleNormal="178" zoomScaleSheetLayoutView="112" workbookViewId="0">
      <selection activeCell="I25" sqref="I25"/>
    </sheetView>
  </sheetViews>
  <sheetFormatPr defaultRowHeight="13.5"/>
  <cols>
    <col min="1" max="1" width="0.375" style="29" customWidth="1"/>
    <col min="2" max="2" width="17.25" style="29" customWidth="1"/>
    <col min="3" max="3" width="10.625" style="29" customWidth="1"/>
    <col min="4" max="4" width="0.375" style="29" customWidth="1"/>
    <col min="5" max="5" width="39.5" style="29" customWidth="1"/>
    <col min="6" max="16384" width="9" style="29"/>
  </cols>
  <sheetData>
    <row r="1" spans="1:3" ht="24.75" customHeight="1"/>
    <row r="2" spans="1:3" ht="10.5" customHeight="1">
      <c r="B2" s="318" t="s">
        <v>61</v>
      </c>
      <c r="C2" s="318"/>
    </row>
    <row r="3" spans="1:3" ht="9.75" customHeight="1">
      <c r="B3" s="121" t="s">
        <v>62</v>
      </c>
      <c r="C3" s="37" t="str">
        <f>単位</f>
        <v>（単位：千円）</v>
      </c>
    </row>
    <row r="4" spans="1:3" ht="18.95" customHeight="1">
      <c r="A4" s="31"/>
      <c r="B4" s="122" t="s">
        <v>26</v>
      </c>
      <c r="C4" s="122" t="s">
        <v>51</v>
      </c>
    </row>
    <row r="5" spans="1:3" ht="15" customHeight="1">
      <c r="A5" s="31"/>
      <c r="B5" s="123" t="s">
        <v>63</v>
      </c>
      <c r="C5" s="124">
        <v>312</v>
      </c>
    </row>
    <row r="6" spans="1:3" ht="15" customHeight="1">
      <c r="A6" s="31"/>
      <c r="B6" s="123" t="s">
        <v>64</v>
      </c>
      <c r="C6" s="124"/>
    </row>
    <row r="7" spans="1:3" ht="15" customHeight="1">
      <c r="A7" s="31"/>
      <c r="B7" s="125" t="s">
        <v>2</v>
      </c>
      <c r="C7" s="126">
        <f>SUM(C5:C6)</f>
        <v>312</v>
      </c>
    </row>
    <row r="8" spans="1:3" ht="1.9" customHeight="1"/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2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D36" sqref="D36"/>
    </sheetView>
  </sheetViews>
  <sheetFormatPr defaultColWidth="8.875" defaultRowHeight="11.25"/>
  <cols>
    <col min="1" max="1" width="30.875" style="261" customWidth="1"/>
    <col min="2" max="11" width="15.875" style="261" customWidth="1"/>
    <col min="12" max="16384" width="8.875" style="261"/>
  </cols>
  <sheetData>
    <row r="1" spans="1:9" ht="21">
      <c r="A1" s="268" t="s">
        <v>267</v>
      </c>
      <c r="B1" s="268"/>
      <c r="C1" s="268"/>
      <c r="D1" s="268"/>
      <c r="E1" s="268"/>
      <c r="F1" s="268"/>
      <c r="G1" s="268"/>
      <c r="H1" s="268"/>
      <c r="I1" s="268"/>
    </row>
    <row r="2" spans="1:9" ht="13.5">
      <c r="A2" s="262" t="s">
        <v>243</v>
      </c>
      <c r="B2" s="262"/>
      <c r="C2" s="262"/>
      <c r="D2" s="262"/>
      <c r="E2" s="262"/>
      <c r="F2" s="262"/>
      <c r="G2" s="262"/>
      <c r="H2" s="262"/>
      <c r="I2" s="263" t="s">
        <v>244</v>
      </c>
    </row>
    <row r="3" spans="1:9" ht="13.5">
      <c r="A3" s="262" t="s">
        <v>245</v>
      </c>
      <c r="B3" s="262"/>
      <c r="C3" s="262"/>
      <c r="D3" s="262"/>
      <c r="E3" s="262"/>
      <c r="F3" s="262"/>
      <c r="G3" s="262"/>
      <c r="H3" s="262"/>
      <c r="I3" s="262"/>
    </row>
    <row r="4" spans="1:9" ht="13.5">
      <c r="A4" s="262"/>
      <c r="B4" s="262"/>
      <c r="C4" s="262"/>
      <c r="D4" s="262"/>
      <c r="E4" s="262"/>
      <c r="F4" s="262"/>
      <c r="G4" s="262"/>
      <c r="H4" s="262"/>
      <c r="I4" s="263" t="s">
        <v>275</v>
      </c>
    </row>
    <row r="5" spans="1:9" ht="22.5">
      <c r="A5" s="264" t="s">
        <v>246</v>
      </c>
      <c r="B5" s="265" t="s">
        <v>268</v>
      </c>
      <c r="C5" s="264" t="s">
        <v>269</v>
      </c>
      <c r="D5" s="264" t="s">
        <v>270</v>
      </c>
      <c r="E5" s="264" t="s">
        <v>271</v>
      </c>
      <c r="F5" s="264" t="s">
        <v>272</v>
      </c>
      <c r="G5" s="264" t="s">
        <v>273</v>
      </c>
      <c r="H5" s="264" t="s">
        <v>274</v>
      </c>
      <c r="I5" s="264" t="s">
        <v>266</v>
      </c>
    </row>
    <row r="6" spans="1:9">
      <c r="A6" s="266" t="s">
        <v>254</v>
      </c>
      <c r="B6" s="267">
        <v>16186544938</v>
      </c>
      <c r="C6" s="267">
        <v>32550936969</v>
      </c>
      <c r="D6" s="267">
        <v>3291696174</v>
      </c>
      <c r="E6" s="267">
        <v>12084886377</v>
      </c>
      <c r="F6" s="267">
        <v>2247769836</v>
      </c>
      <c r="G6" s="267">
        <v>551369779</v>
      </c>
      <c r="H6" s="267">
        <v>17006077872</v>
      </c>
      <c r="I6" s="267">
        <v>83921603873</v>
      </c>
    </row>
    <row r="7" spans="1:9">
      <c r="A7" s="266" t="s">
        <v>255</v>
      </c>
      <c r="B7" s="267">
        <v>8758042128</v>
      </c>
      <c r="C7" s="267">
        <v>20796067560</v>
      </c>
      <c r="D7" s="267">
        <v>2284987216</v>
      </c>
      <c r="E7" s="267">
        <v>1461560088</v>
      </c>
      <c r="F7" s="267">
        <v>1905857465</v>
      </c>
      <c r="G7" s="267">
        <v>81677651</v>
      </c>
      <c r="H7" s="267">
        <v>9794123691</v>
      </c>
      <c r="I7" s="267">
        <v>45084637727</v>
      </c>
    </row>
    <row r="8" spans="1:9">
      <c r="A8" s="266" t="s">
        <v>256</v>
      </c>
      <c r="B8" s="267" t="s">
        <v>56</v>
      </c>
      <c r="C8" s="267" t="s">
        <v>56</v>
      </c>
      <c r="D8" s="267" t="s">
        <v>56</v>
      </c>
      <c r="E8" s="267" t="s">
        <v>56</v>
      </c>
      <c r="F8" s="267" t="s">
        <v>56</v>
      </c>
      <c r="G8" s="267" t="s">
        <v>56</v>
      </c>
      <c r="H8" s="267" t="s">
        <v>56</v>
      </c>
      <c r="I8" s="267" t="s">
        <v>56</v>
      </c>
    </row>
    <row r="9" spans="1:9">
      <c r="A9" s="266" t="s">
        <v>257</v>
      </c>
      <c r="B9" s="267">
        <v>7235490973</v>
      </c>
      <c r="C9" s="267">
        <v>11495698047</v>
      </c>
      <c r="D9" s="267">
        <v>1006228709</v>
      </c>
      <c r="E9" s="267">
        <v>10576378398</v>
      </c>
      <c r="F9" s="267">
        <v>222524109</v>
      </c>
      <c r="G9" s="267">
        <v>177824634</v>
      </c>
      <c r="H9" s="267">
        <v>7055828361</v>
      </c>
      <c r="I9" s="267">
        <v>37769973231</v>
      </c>
    </row>
    <row r="10" spans="1:9">
      <c r="A10" s="266" t="s">
        <v>258</v>
      </c>
      <c r="B10" s="267">
        <v>101710637</v>
      </c>
      <c r="C10" s="267">
        <v>74501730</v>
      </c>
      <c r="D10" s="267">
        <v>480249</v>
      </c>
      <c r="E10" s="267">
        <v>42877891</v>
      </c>
      <c r="F10" s="267">
        <v>119388262</v>
      </c>
      <c r="G10" s="267">
        <v>291867494</v>
      </c>
      <c r="H10" s="267">
        <v>87292229</v>
      </c>
      <c r="I10" s="267">
        <v>718118492</v>
      </c>
    </row>
    <row r="11" spans="1:9">
      <c r="A11" s="266" t="s">
        <v>259</v>
      </c>
      <c r="B11" s="267" t="s">
        <v>56</v>
      </c>
      <c r="C11" s="267" t="s">
        <v>56</v>
      </c>
      <c r="D11" s="267" t="s">
        <v>56</v>
      </c>
      <c r="E11" s="267" t="s">
        <v>56</v>
      </c>
      <c r="F11" s="267" t="s">
        <v>56</v>
      </c>
      <c r="G11" s="267" t="s">
        <v>56</v>
      </c>
      <c r="H11" s="267" t="s">
        <v>56</v>
      </c>
      <c r="I11" s="267" t="s">
        <v>56</v>
      </c>
    </row>
    <row r="12" spans="1:9">
      <c r="A12" s="266" t="s">
        <v>260</v>
      </c>
      <c r="B12" s="267" t="s">
        <v>56</v>
      </c>
      <c r="C12" s="267" t="s">
        <v>56</v>
      </c>
      <c r="D12" s="267" t="s">
        <v>56</v>
      </c>
      <c r="E12" s="267" t="s">
        <v>56</v>
      </c>
      <c r="F12" s="267" t="s">
        <v>56</v>
      </c>
      <c r="G12" s="267" t="s">
        <v>56</v>
      </c>
      <c r="H12" s="267" t="s">
        <v>56</v>
      </c>
      <c r="I12" s="267" t="s">
        <v>56</v>
      </c>
    </row>
    <row r="13" spans="1:9">
      <c r="A13" s="266" t="s">
        <v>261</v>
      </c>
      <c r="B13" s="267" t="s">
        <v>56</v>
      </c>
      <c r="C13" s="267" t="s">
        <v>56</v>
      </c>
      <c r="D13" s="267" t="s">
        <v>56</v>
      </c>
      <c r="E13" s="267" t="s">
        <v>56</v>
      </c>
      <c r="F13" s="267" t="s">
        <v>56</v>
      </c>
      <c r="G13" s="267" t="s">
        <v>56</v>
      </c>
      <c r="H13" s="267" t="s">
        <v>56</v>
      </c>
      <c r="I13" s="267" t="s">
        <v>56</v>
      </c>
    </row>
    <row r="14" spans="1:9">
      <c r="A14" s="266" t="s">
        <v>262</v>
      </c>
      <c r="B14" s="267" t="s">
        <v>56</v>
      </c>
      <c r="C14" s="267" t="s">
        <v>56</v>
      </c>
      <c r="D14" s="267" t="s">
        <v>56</v>
      </c>
      <c r="E14" s="267" t="s">
        <v>56</v>
      </c>
      <c r="F14" s="267" t="s">
        <v>56</v>
      </c>
      <c r="G14" s="267" t="s">
        <v>56</v>
      </c>
      <c r="H14" s="267" t="s">
        <v>56</v>
      </c>
      <c r="I14" s="267" t="s">
        <v>56</v>
      </c>
    </row>
    <row r="15" spans="1:9">
      <c r="A15" s="266" t="s">
        <v>263</v>
      </c>
      <c r="B15" s="267">
        <v>91301200</v>
      </c>
      <c r="C15" s="267">
        <v>184669632</v>
      </c>
      <c r="D15" s="267" t="s">
        <v>56</v>
      </c>
      <c r="E15" s="267">
        <v>4070000</v>
      </c>
      <c r="F15" s="267" t="s">
        <v>56</v>
      </c>
      <c r="G15" s="267" t="s">
        <v>56</v>
      </c>
      <c r="H15" s="267">
        <v>68833591</v>
      </c>
      <c r="I15" s="267">
        <v>348874423</v>
      </c>
    </row>
    <row r="16" spans="1:9">
      <c r="A16" s="266" t="s">
        <v>264</v>
      </c>
      <c r="B16" s="267">
        <v>52389708080</v>
      </c>
      <c r="C16" s="267" t="s">
        <v>56</v>
      </c>
      <c r="D16" s="267">
        <v>685492627</v>
      </c>
      <c r="E16" s="267">
        <v>10043244</v>
      </c>
      <c r="F16" s="267">
        <v>59873684</v>
      </c>
      <c r="G16" s="267">
        <v>51983424</v>
      </c>
      <c r="H16" s="267">
        <v>55910416</v>
      </c>
      <c r="I16" s="267">
        <v>53253011479</v>
      </c>
    </row>
    <row r="17" spans="1:9">
      <c r="A17" s="266" t="s">
        <v>255</v>
      </c>
      <c r="B17" s="267">
        <v>41857889628</v>
      </c>
      <c r="C17" s="267" t="s">
        <v>56</v>
      </c>
      <c r="D17" s="267">
        <v>683974684</v>
      </c>
      <c r="E17" s="267" t="s">
        <v>56</v>
      </c>
      <c r="F17" s="267">
        <v>232134</v>
      </c>
      <c r="G17" s="267" t="s">
        <v>56</v>
      </c>
      <c r="H17" s="267">
        <v>21725957</v>
      </c>
      <c r="I17" s="267">
        <v>42563822407</v>
      </c>
    </row>
    <row r="18" spans="1:9">
      <c r="A18" s="266" t="s">
        <v>257</v>
      </c>
      <c r="B18" s="267">
        <v>385565049</v>
      </c>
      <c r="C18" s="267" t="s">
        <v>56</v>
      </c>
      <c r="D18" s="267" t="s">
        <v>56</v>
      </c>
      <c r="E18" s="267" t="s">
        <v>56</v>
      </c>
      <c r="F18" s="267" t="s">
        <v>56</v>
      </c>
      <c r="G18" s="267" t="s">
        <v>56</v>
      </c>
      <c r="H18" s="267" t="s">
        <v>56</v>
      </c>
      <c r="I18" s="267">
        <v>385565049</v>
      </c>
    </row>
    <row r="19" spans="1:9">
      <c r="A19" s="266" t="s">
        <v>258</v>
      </c>
      <c r="B19" s="267">
        <v>9964811099</v>
      </c>
      <c r="C19" s="267" t="s">
        <v>56</v>
      </c>
      <c r="D19" s="267">
        <v>1517943</v>
      </c>
      <c r="E19" s="267">
        <v>10043244</v>
      </c>
      <c r="F19" s="267">
        <v>59641550</v>
      </c>
      <c r="G19" s="267">
        <v>51983424</v>
      </c>
      <c r="H19" s="267">
        <v>34184459</v>
      </c>
      <c r="I19" s="267">
        <v>10122181719</v>
      </c>
    </row>
    <row r="20" spans="1:9">
      <c r="A20" s="266" t="s">
        <v>262</v>
      </c>
      <c r="B20" s="267" t="s">
        <v>56</v>
      </c>
      <c r="C20" s="267" t="s">
        <v>56</v>
      </c>
      <c r="D20" s="267" t="s">
        <v>56</v>
      </c>
      <c r="E20" s="267" t="s">
        <v>56</v>
      </c>
      <c r="F20" s="267" t="s">
        <v>56</v>
      </c>
      <c r="G20" s="267" t="s">
        <v>56</v>
      </c>
      <c r="H20" s="267" t="s">
        <v>56</v>
      </c>
      <c r="I20" s="267" t="s">
        <v>56</v>
      </c>
    </row>
    <row r="21" spans="1:9">
      <c r="A21" s="266" t="s">
        <v>263</v>
      </c>
      <c r="B21" s="267">
        <v>181442304</v>
      </c>
      <c r="C21" s="267" t="s">
        <v>56</v>
      </c>
      <c r="D21" s="267" t="s">
        <v>56</v>
      </c>
      <c r="E21" s="267" t="s">
        <v>56</v>
      </c>
      <c r="F21" s="267" t="s">
        <v>56</v>
      </c>
      <c r="G21" s="267" t="s">
        <v>56</v>
      </c>
      <c r="H21" s="267" t="s">
        <v>56</v>
      </c>
      <c r="I21" s="267">
        <v>181442304</v>
      </c>
    </row>
    <row r="22" spans="1:9">
      <c r="A22" s="266" t="s">
        <v>265</v>
      </c>
      <c r="B22" s="267">
        <v>38115886</v>
      </c>
      <c r="C22" s="267">
        <v>223675536</v>
      </c>
      <c r="D22" s="267">
        <v>9652684</v>
      </c>
      <c r="E22" s="267">
        <v>1244753</v>
      </c>
      <c r="F22" s="267">
        <v>186457</v>
      </c>
      <c r="G22" s="267">
        <v>78739979</v>
      </c>
      <c r="H22" s="267">
        <v>53264419</v>
      </c>
      <c r="I22" s="267">
        <v>404879714</v>
      </c>
    </row>
    <row r="23" spans="1:9">
      <c r="A23" s="266" t="s">
        <v>266</v>
      </c>
      <c r="B23" s="267">
        <v>68614368904</v>
      </c>
      <c r="C23" s="267">
        <v>32774612505</v>
      </c>
      <c r="D23" s="267">
        <v>3986841485</v>
      </c>
      <c r="E23" s="267">
        <v>12096174374</v>
      </c>
      <c r="F23" s="267">
        <v>2307829977</v>
      </c>
      <c r="G23" s="267">
        <v>682093182</v>
      </c>
      <c r="H23" s="267">
        <v>17115252707</v>
      </c>
      <c r="I23" s="267">
        <v>137579495066</v>
      </c>
    </row>
  </sheetData>
  <mergeCells count="1">
    <mergeCell ref="A1:I1"/>
  </mergeCells>
  <phoneticPr fontId="6"/>
  <pageMargins left="0.3888888888888889" right="0.3888888888888889" top="0.3888888888888889" bottom="0.3888888888888889" header="0.19444444444444445" footer="0.19444444444444445"/>
  <pageSetup paperSize="9" scale="8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N24"/>
  <sheetViews>
    <sheetView view="pageBreakPreview" zoomScaleNormal="100" zoomScaleSheetLayoutView="100" workbookViewId="0">
      <selection activeCell="B24" activeCellId="1" sqref="B11 B24"/>
    </sheetView>
  </sheetViews>
  <sheetFormatPr defaultRowHeight="13.5"/>
  <cols>
    <col min="1" max="1" width="33.5" style="29" customWidth="1"/>
    <col min="2" max="11" width="17.125" style="29" customWidth="1"/>
    <col min="12" max="12" width="1.25" style="29" customWidth="1"/>
    <col min="13" max="16384" width="9" style="29"/>
  </cols>
  <sheetData>
    <row r="1" spans="1:14" ht="34.5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39" customFormat="1" ht="39.950000000000003" customHeight="1">
      <c r="A2" s="30" t="s">
        <v>5</v>
      </c>
      <c r="B2" s="38"/>
      <c r="C2" s="38"/>
      <c r="D2" s="38"/>
      <c r="E2" s="38"/>
      <c r="F2" s="38"/>
      <c r="G2" s="38"/>
      <c r="H2" s="41" t="s">
        <v>137</v>
      </c>
      <c r="I2" s="38"/>
      <c r="J2" s="38"/>
      <c r="K2" s="38"/>
      <c r="L2" s="38"/>
    </row>
    <row r="3" spans="1:14" s="35" customFormat="1" ht="39.950000000000003" customHeight="1">
      <c r="A3" s="42" t="s">
        <v>6</v>
      </c>
      <c r="B3" s="43" t="s">
        <v>7</v>
      </c>
      <c r="C3" s="43" t="s">
        <v>8</v>
      </c>
      <c r="D3" s="43" t="s">
        <v>9</v>
      </c>
      <c r="E3" s="43" t="s">
        <v>10</v>
      </c>
      <c r="F3" s="43" t="s">
        <v>11</v>
      </c>
      <c r="G3" s="43" t="s">
        <v>12</v>
      </c>
      <c r="H3" s="32" t="s">
        <v>13</v>
      </c>
      <c r="I3" s="33"/>
      <c r="J3" s="34"/>
      <c r="K3" s="34"/>
      <c r="L3" s="34"/>
    </row>
    <row r="4" spans="1:14" s="35" customFormat="1" ht="39.950000000000003" customHeight="1">
      <c r="A4" s="44"/>
      <c r="B4" s="44"/>
      <c r="C4" s="44"/>
      <c r="D4" s="44"/>
      <c r="E4" s="44"/>
      <c r="F4" s="44"/>
      <c r="G4" s="44"/>
      <c r="H4" s="44"/>
      <c r="I4" s="34"/>
      <c r="J4" s="34"/>
      <c r="K4" s="34"/>
      <c r="L4" s="34"/>
    </row>
    <row r="5" spans="1:14" s="35" customFormat="1" ht="39.950000000000003" customHeight="1">
      <c r="A5" s="42" t="s">
        <v>2</v>
      </c>
      <c r="B5" s="44"/>
      <c r="C5" s="44"/>
      <c r="D5" s="44"/>
      <c r="E5" s="44"/>
      <c r="F5" s="44"/>
      <c r="G5" s="44"/>
      <c r="H5" s="44"/>
      <c r="I5" s="34"/>
      <c r="J5" s="34"/>
      <c r="K5" s="34"/>
      <c r="L5" s="34"/>
    </row>
    <row r="6" spans="1:14" ht="39.950000000000003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4" s="39" customFormat="1" ht="39.950000000000003" customHeight="1">
      <c r="A7" s="30" t="s">
        <v>54</v>
      </c>
      <c r="B7" s="38"/>
      <c r="C7" s="38"/>
      <c r="D7" s="38"/>
      <c r="E7" s="38"/>
      <c r="F7" s="38"/>
      <c r="G7" s="38"/>
      <c r="H7" s="38"/>
      <c r="I7" s="38"/>
      <c r="J7" s="41" t="s">
        <v>137</v>
      </c>
      <c r="K7" s="38"/>
      <c r="L7" s="38"/>
    </row>
    <row r="8" spans="1:14" s="35" customFormat="1" ht="39.950000000000003" customHeight="1">
      <c r="A8" s="42" t="s">
        <v>14</v>
      </c>
      <c r="B8" s="32" t="s">
        <v>15</v>
      </c>
      <c r="C8" s="43" t="s">
        <v>16</v>
      </c>
      <c r="D8" s="43" t="s">
        <v>17</v>
      </c>
      <c r="E8" s="43" t="s">
        <v>18</v>
      </c>
      <c r="F8" s="43" t="s">
        <v>19</v>
      </c>
      <c r="G8" s="43" t="s">
        <v>20</v>
      </c>
      <c r="H8" s="43" t="s">
        <v>21</v>
      </c>
      <c r="I8" s="43" t="s">
        <v>22</v>
      </c>
      <c r="J8" s="32" t="s">
        <v>13</v>
      </c>
      <c r="K8" s="34"/>
      <c r="L8" s="34"/>
    </row>
    <row r="9" spans="1:14" s="35" customFormat="1" ht="39.950000000000003" customHeight="1">
      <c r="A9" s="45" t="s">
        <v>138</v>
      </c>
      <c r="B9" s="46" t="s">
        <v>59</v>
      </c>
      <c r="C9" s="46">
        <v>325031702</v>
      </c>
      <c r="D9" s="46">
        <v>292904919</v>
      </c>
      <c r="E9" s="47">
        <f t="shared" ref="E9:E10" si="0">C9-D9</f>
        <v>32126783</v>
      </c>
      <c r="F9" s="48">
        <v>5000000</v>
      </c>
      <c r="G9" s="49" t="s">
        <v>59</v>
      </c>
      <c r="H9" s="50" t="s">
        <v>59</v>
      </c>
      <c r="I9" s="51" t="s">
        <v>56</v>
      </c>
      <c r="J9" s="46" t="s">
        <v>59</v>
      </c>
      <c r="K9" s="34"/>
      <c r="L9" s="34"/>
    </row>
    <row r="10" spans="1:14" s="35" customFormat="1" ht="39.950000000000003" customHeight="1">
      <c r="A10" s="54" t="s">
        <v>139</v>
      </c>
      <c r="B10" s="46">
        <v>100000000</v>
      </c>
      <c r="C10" s="46">
        <v>97884942</v>
      </c>
      <c r="D10" s="46">
        <v>1122840</v>
      </c>
      <c r="E10" s="47">
        <f t="shared" si="0"/>
        <v>96762102</v>
      </c>
      <c r="F10" s="48">
        <v>3000000</v>
      </c>
      <c r="G10" s="49" t="s">
        <v>59</v>
      </c>
      <c r="H10" s="50">
        <v>3225403400</v>
      </c>
      <c r="I10" s="51" t="s">
        <v>56</v>
      </c>
      <c r="J10" s="46">
        <v>100000000</v>
      </c>
      <c r="K10" s="34"/>
      <c r="L10" s="34"/>
    </row>
    <row r="11" spans="1:14" s="35" customFormat="1" ht="39.950000000000003" customHeight="1">
      <c r="A11" s="42" t="s">
        <v>2</v>
      </c>
      <c r="B11" s="52">
        <f t="shared" ref="B11:J11" si="1">SUM(B9:B10)</f>
        <v>100000000</v>
      </c>
      <c r="C11" s="52">
        <f t="shared" si="1"/>
        <v>422916644</v>
      </c>
      <c r="D11" s="52">
        <f t="shared" si="1"/>
        <v>294027759</v>
      </c>
      <c r="E11" s="52">
        <f t="shared" si="1"/>
        <v>128888885</v>
      </c>
      <c r="F11" s="52">
        <f t="shared" si="1"/>
        <v>8000000</v>
      </c>
      <c r="G11" s="53" t="s">
        <v>59</v>
      </c>
      <c r="H11" s="52">
        <v>3225403400</v>
      </c>
      <c r="I11" s="52">
        <f t="shared" si="1"/>
        <v>0</v>
      </c>
      <c r="J11" s="52">
        <f t="shared" si="1"/>
        <v>100000000</v>
      </c>
      <c r="K11" s="34"/>
      <c r="L11" s="34"/>
    </row>
    <row r="12" spans="1:14" ht="39.950000000000003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4" s="39" customFormat="1" ht="39.950000000000003" customHeight="1">
      <c r="A13" s="30" t="s">
        <v>55</v>
      </c>
      <c r="B13" s="38"/>
      <c r="C13" s="38"/>
      <c r="D13" s="38"/>
      <c r="E13" s="38"/>
      <c r="F13" s="38"/>
      <c r="G13" s="38"/>
      <c r="H13" s="38"/>
      <c r="I13" s="38"/>
      <c r="J13" s="40"/>
      <c r="K13" s="41" t="s">
        <v>137</v>
      </c>
      <c r="L13" s="38"/>
    </row>
    <row r="14" spans="1:14" s="35" customFormat="1" ht="39.950000000000003" customHeight="1">
      <c r="A14" s="55" t="s">
        <v>14</v>
      </c>
      <c r="B14" s="56" t="s">
        <v>23</v>
      </c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43" t="s">
        <v>21</v>
      </c>
      <c r="I14" s="43" t="s">
        <v>24</v>
      </c>
      <c r="J14" s="43" t="s">
        <v>25</v>
      </c>
      <c r="K14" s="32" t="s">
        <v>13</v>
      </c>
      <c r="L14" s="34"/>
    </row>
    <row r="15" spans="1:14" s="35" customFormat="1" ht="39.950000000000003" customHeight="1">
      <c r="A15" s="57" t="s">
        <v>140</v>
      </c>
      <c r="B15" s="58">
        <v>3530000</v>
      </c>
      <c r="C15" s="59">
        <v>260061049589</v>
      </c>
      <c r="D15" s="59">
        <v>245912909720</v>
      </c>
      <c r="E15" s="60">
        <f t="shared" ref="E15:E22" si="2">C15-D15</f>
        <v>14148139869</v>
      </c>
      <c r="F15" s="59">
        <v>10435570000</v>
      </c>
      <c r="G15" s="61">
        <v>3.3826614166739336E-4</v>
      </c>
      <c r="H15" s="62">
        <v>4754356.8518472025</v>
      </c>
      <c r="I15" s="63" t="s">
        <v>56</v>
      </c>
      <c r="J15" s="64">
        <f t="shared" ref="J15:J23" si="3">IFERROR(B15-I15,B15)</f>
        <v>3530000</v>
      </c>
      <c r="K15" s="65">
        <v>3530000</v>
      </c>
      <c r="L15" s="34"/>
    </row>
    <row r="16" spans="1:14" s="35" customFormat="1" ht="39.950000000000003" customHeight="1">
      <c r="A16" s="57" t="s">
        <v>141</v>
      </c>
      <c r="B16" s="58">
        <v>3427000</v>
      </c>
      <c r="C16" s="58">
        <v>1787254583464</v>
      </c>
      <c r="D16" s="58">
        <v>1686776059817</v>
      </c>
      <c r="E16" s="60">
        <f t="shared" si="2"/>
        <v>100478523647</v>
      </c>
      <c r="F16" s="58">
        <v>79140417406</v>
      </c>
      <c r="G16" s="61">
        <v>4.3302778938087622E-5</v>
      </c>
      <c r="H16" s="62">
        <v>4397463.0869546765</v>
      </c>
      <c r="I16" s="63" t="s">
        <v>56</v>
      </c>
      <c r="J16" s="64">
        <f t="shared" si="3"/>
        <v>3427000</v>
      </c>
      <c r="K16" s="65">
        <v>3427000</v>
      </c>
      <c r="L16" s="34"/>
      <c r="N16" s="36"/>
    </row>
    <row r="17" spans="1:12" s="35" customFormat="1" ht="39.950000000000003" customHeight="1">
      <c r="A17" s="57" t="s">
        <v>142</v>
      </c>
      <c r="B17" s="58">
        <v>2693000</v>
      </c>
      <c r="C17" s="58">
        <v>22198704607</v>
      </c>
      <c r="D17" s="58">
        <v>21174048233</v>
      </c>
      <c r="E17" s="60">
        <f t="shared" si="2"/>
        <v>1024656374</v>
      </c>
      <c r="F17" s="58">
        <v>619352000</v>
      </c>
      <c r="G17" s="61">
        <v>4.3480928454255417E-3</v>
      </c>
      <c r="H17" s="62">
        <v>4128387.7679903838</v>
      </c>
      <c r="I17" s="63" t="s">
        <v>56</v>
      </c>
      <c r="J17" s="64">
        <f t="shared" si="3"/>
        <v>2693000</v>
      </c>
      <c r="K17" s="65">
        <v>2693000</v>
      </c>
      <c r="L17" s="34"/>
    </row>
    <row r="18" spans="1:12" s="35" customFormat="1" ht="39.950000000000003" customHeight="1">
      <c r="A18" s="57" t="s">
        <v>143</v>
      </c>
      <c r="B18" s="58">
        <v>62000</v>
      </c>
      <c r="C18" s="58">
        <v>403287849</v>
      </c>
      <c r="D18" s="58">
        <v>19439978</v>
      </c>
      <c r="E18" s="60">
        <f t="shared" si="2"/>
        <v>383847871</v>
      </c>
      <c r="F18" s="58">
        <v>23000000</v>
      </c>
      <c r="G18" s="61">
        <v>2.6956521739130435E-3</v>
      </c>
      <c r="H18" s="62">
        <v>937769.2604347826</v>
      </c>
      <c r="I18" s="63" t="s">
        <v>56</v>
      </c>
      <c r="J18" s="64">
        <f t="shared" si="3"/>
        <v>62000</v>
      </c>
      <c r="K18" s="65">
        <v>62000</v>
      </c>
      <c r="L18" s="34"/>
    </row>
    <row r="19" spans="1:12" s="35" customFormat="1" ht="39.950000000000003" customHeight="1">
      <c r="A19" s="66" t="s">
        <v>144</v>
      </c>
      <c r="B19" s="58">
        <v>2500000</v>
      </c>
      <c r="C19" s="58">
        <v>4068751000</v>
      </c>
      <c r="D19" s="58">
        <v>842426000</v>
      </c>
      <c r="E19" s="60">
        <f t="shared" si="2"/>
        <v>3226325000</v>
      </c>
      <c r="F19" s="58">
        <v>1500000000</v>
      </c>
      <c r="G19" s="61">
        <v>1.6666666666666668E-3</v>
      </c>
      <c r="H19" s="62">
        <v>5143785</v>
      </c>
      <c r="I19" s="63" t="s">
        <v>56</v>
      </c>
      <c r="J19" s="64">
        <f>IFERROR(B19-I19,B19)</f>
        <v>2500000</v>
      </c>
      <c r="K19" s="65">
        <v>2500000</v>
      </c>
      <c r="L19" s="34"/>
    </row>
    <row r="20" spans="1:12" s="35" customFormat="1" ht="39.950000000000003" customHeight="1">
      <c r="A20" s="66" t="s">
        <v>145</v>
      </c>
      <c r="B20" s="58">
        <v>300000000</v>
      </c>
      <c r="C20" s="58">
        <v>918837173</v>
      </c>
      <c r="D20" s="58">
        <v>106248831</v>
      </c>
      <c r="E20" s="67">
        <f t="shared" si="2"/>
        <v>812588342</v>
      </c>
      <c r="F20" s="58">
        <v>3000000</v>
      </c>
      <c r="G20" s="68" t="s">
        <v>59</v>
      </c>
      <c r="H20" s="62">
        <v>78937376800</v>
      </c>
      <c r="I20" s="63" t="s">
        <v>56</v>
      </c>
      <c r="J20" s="64">
        <f t="shared" si="3"/>
        <v>300000000</v>
      </c>
      <c r="K20" s="65">
        <v>300000000</v>
      </c>
      <c r="L20" s="34"/>
    </row>
    <row r="21" spans="1:12" s="35" customFormat="1" ht="39.950000000000003" customHeight="1">
      <c r="A21" s="66" t="s">
        <v>146</v>
      </c>
      <c r="B21" s="58">
        <v>1326800000</v>
      </c>
      <c r="C21" s="58">
        <v>13005168479</v>
      </c>
      <c r="D21" s="58">
        <v>1224711970</v>
      </c>
      <c r="E21" s="60">
        <f t="shared" si="2"/>
        <v>11780456509</v>
      </c>
      <c r="F21" s="58">
        <v>14410800000</v>
      </c>
      <c r="G21" s="61">
        <v>9.2069836511505257E-2</v>
      </c>
      <c r="H21" s="62">
        <v>1075895424.6814888</v>
      </c>
      <c r="I21" s="63" t="s">
        <v>56</v>
      </c>
      <c r="J21" s="64">
        <f t="shared" si="3"/>
        <v>1326800000</v>
      </c>
      <c r="K21" s="65">
        <v>1326800000</v>
      </c>
      <c r="L21" s="34"/>
    </row>
    <row r="22" spans="1:12" s="35" customFormat="1" ht="39.950000000000003" customHeight="1">
      <c r="A22" s="66" t="s">
        <v>147</v>
      </c>
      <c r="B22" s="58">
        <v>10000000</v>
      </c>
      <c r="C22" s="58">
        <v>2453941000</v>
      </c>
      <c r="D22" s="58">
        <v>1560789000</v>
      </c>
      <c r="E22" s="60">
        <f t="shared" si="2"/>
        <v>893152000</v>
      </c>
      <c r="F22" s="58">
        <v>419200000</v>
      </c>
      <c r="G22" s="61">
        <v>2.385496183206107E-2</v>
      </c>
      <c r="H22" s="62">
        <v>20623854.961832061</v>
      </c>
      <c r="I22" s="63" t="s">
        <v>56</v>
      </c>
      <c r="J22" s="64">
        <f t="shared" si="3"/>
        <v>10000000</v>
      </c>
      <c r="K22" s="65">
        <v>10000000</v>
      </c>
      <c r="L22" s="34"/>
    </row>
    <row r="23" spans="1:12" s="35" customFormat="1" ht="39.950000000000003" customHeight="1">
      <c r="A23" s="66" t="s">
        <v>148</v>
      </c>
      <c r="B23" s="58">
        <v>7000000</v>
      </c>
      <c r="C23" s="58">
        <v>24857606000000</v>
      </c>
      <c r="D23" s="58">
        <v>24516985000000</v>
      </c>
      <c r="E23" s="60">
        <f>C23-D23</f>
        <v>340621000000</v>
      </c>
      <c r="F23" s="58">
        <v>16602000000</v>
      </c>
      <c r="G23" s="61">
        <v>4.2163594747620769E-4</v>
      </c>
      <c r="H23" s="62">
        <v>136566618.47970125</v>
      </c>
      <c r="I23" s="63" t="s">
        <v>56</v>
      </c>
      <c r="J23" s="64">
        <f t="shared" si="3"/>
        <v>7000000</v>
      </c>
      <c r="K23" s="65">
        <v>7000000</v>
      </c>
      <c r="L23" s="34"/>
    </row>
    <row r="24" spans="1:12" s="35" customFormat="1" ht="34.5" customHeight="1">
      <c r="A24" s="42" t="s">
        <v>2</v>
      </c>
      <c r="B24" s="58">
        <f>SUM(B15:B23)</f>
        <v>1656012000</v>
      </c>
      <c r="C24" s="58">
        <f t="shared" ref="C24:K24" si="4">SUM(C15:C23)</f>
        <v>26947970323161</v>
      </c>
      <c r="D24" s="58">
        <f t="shared" si="4"/>
        <v>26474601633549</v>
      </c>
      <c r="E24" s="58">
        <f t="shared" si="4"/>
        <v>473368689612</v>
      </c>
      <c r="F24" s="58">
        <f t="shared" si="4"/>
        <v>123153339406</v>
      </c>
      <c r="G24" s="59" t="s">
        <v>59</v>
      </c>
      <c r="H24" s="58">
        <f t="shared" si="4"/>
        <v>80189824460.090256</v>
      </c>
      <c r="I24" s="58">
        <f t="shared" si="4"/>
        <v>0</v>
      </c>
      <c r="J24" s="58">
        <f t="shared" si="4"/>
        <v>1656012000</v>
      </c>
      <c r="K24" s="58">
        <f t="shared" si="4"/>
        <v>1656012000</v>
      </c>
      <c r="L24" s="34"/>
    </row>
  </sheetData>
  <phoneticPr fontId="6"/>
  <dataValidations count="1">
    <dataValidation type="list" allowBlank="1" showInputMessage="1" showErrorMessage="1" sqref="H2 J7 K13">
      <formula1>"（単位：円）,（単位：千円）,（単位：百万円）"</formula1>
    </dataValidation>
  </dataValidations>
  <pageMargins left="0.7" right="0.7" top="0.75" bottom="0.75" header="0.3" footer="0.3"/>
  <pageSetup paperSize="9" scale="63" fitToHeight="0" orientation="landscape" r:id="rId1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N25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3.5"/>
  <cols>
    <col min="1" max="1" width="33.5" customWidth="1"/>
    <col min="2" max="2" width="17.5" customWidth="1"/>
    <col min="3" max="4" width="22.625" customWidth="1"/>
    <col min="5" max="5" width="18.875" customWidth="1"/>
    <col min="6" max="7" width="15.75" customWidth="1"/>
    <col min="8" max="8" width="16.75" customWidth="1"/>
    <col min="9" max="9" width="15.75" customWidth="1"/>
    <col min="10" max="10" width="16.75" customWidth="1"/>
    <col min="11" max="11" width="16.625" customWidth="1"/>
    <col min="12" max="12" width="1.25" customWidth="1"/>
  </cols>
  <sheetData>
    <row r="1" spans="1:14" ht="20.100000000000001" customHeight="1">
      <c r="A1" s="2" t="s">
        <v>55</v>
      </c>
      <c r="B1" s="12"/>
      <c r="C1" s="12"/>
      <c r="D1" s="12"/>
      <c r="E1" s="12"/>
      <c r="F1" s="12"/>
      <c r="G1" s="12"/>
      <c r="H1" s="12"/>
      <c r="I1" s="12"/>
      <c r="J1" s="13"/>
      <c r="K1" s="13" t="str">
        <f>単位</f>
        <v>（単位：千円）</v>
      </c>
      <c r="L1" s="1"/>
    </row>
    <row r="2" spans="1:14" ht="50.1" customHeight="1">
      <c r="A2" s="6" t="s">
        <v>14</v>
      </c>
      <c r="B2" s="7" t="s">
        <v>23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4" t="s">
        <v>21</v>
      </c>
      <c r="I2" s="4" t="s">
        <v>24</v>
      </c>
      <c r="J2" s="4" t="s">
        <v>25</v>
      </c>
      <c r="K2" s="4" t="s">
        <v>13</v>
      </c>
      <c r="L2" s="3"/>
    </row>
    <row r="3" spans="1:14" ht="50.1" customHeight="1">
      <c r="A3" s="14" t="s">
        <v>140</v>
      </c>
      <c r="B3" s="9">
        <v>3530000</v>
      </c>
      <c r="C3" s="24">
        <v>257050424476</v>
      </c>
      <c r="D3" s="24">
        <v>242995427742</v>
      </c>
      <c r="E3" s="26">
        <f t="shared" ref="E3:E10" si="0">C3-D3</f>
        <v>14054996734</v>
      </c>
      <c r="F3" s="24">
        <v>10435510000</v>
      </c>
      <c r="G3" s="10">
        <v>3.3826808656213259E-4</v>
      </c>
      <c r="H3" s="15">
        <v>4754356.8518472025</v>
      </c>
      <c r="I3" s="16"/>
      <c r="J3" s="17">
        <f t="shared" ref="J3:J12" si="1">IFERROR(B3-I3,B3)</f>
        <v>3530000</v>
      </c>
      <c r="K3" s="11"/>
      <c r="L3" s="3"/>
    </row>
    <row r="4" spans="1:14" ht="50.1" customHeight="1">
      <c r="A4" s="14" t="s">
        <v>141</v>
      </c>
      <c r="B4" s="9">
        <v>3427000</v>
      </c>
      <c r="C4" s="9">
        <v>884660603522</v>
      </c>
      <c r="D4" s="9">
        <v>783242793235</v>
      </c>
      <c r="E4" s="26">
        <f t="shared" si="0"/>
        <v>101417810287</v>
      </c>
      <c r="F4" s="9">
        <v>79036214513</v>
      </c>
      <c r="G4" s="10">
        <v>4.3359870169848804E-5</v>
      </c>
      <c r="H4" s="15">
        <v>4397463.0869546765</v>
      </c>
      <c r="I4" s="16"/>
      <c r="J4" s="17">
        <f t="shared" si="1"/>
        <v>3427000</v>
      </c>
      <c r="K4" s="11"/>
      <c r="L4" s="3"/>
      <c r="N4" s="25"/>
    </row>
    <row r="5" spans="1:14" ht="50.1" customHeight="1">
      <c r="A5" s="14" t="s">
        <v>142</v>
      </c>
      <c r="B5" s="9">
        <v>2693000</v>
      </c>
      <c r="C5" s="9">
        <v>22081596075</v>
      </c>
      <c r="D5" s="9">
        <v>21122528519</v>
      </c>
      <c r="E5" s="26">
        <f t="shared" si="0"/>
        <v>959067556</v>
      </c>
      <c r="F5" s="9">
        <v>625612000</v>
      </c>
      <c r="G5" s="10">
        <v>4.3045849504165521E-3</v>
      </c>
      <c r="H5" s="15">
        <v>4128387.7679903838</v>
      </c>
      <c r="I5" s="16"/>
      <c r="J5" s="17">
        <f t="shared" si="1"/>
        <v>2693000</v>
      </c>
      <c r="K5" s="11"/>
      <c r="L5" s="3"/>
    </row>
    <row r="6" spans="1:14" ht="50.1" customHeight="1">
      <c r="A6" s="14" t="s">
        <v>143</v>
      </c>
      <c r="B6" s="9">
        <v>62000</v>
      </c>
      <c r="C6" s="9">
        <v>363530513</v>
      </c>
      <c r="D6" s="9">
        <v>15648368</v>
      </c>
      <c r="E6" s="26">
        <f t="shared" si="0"/>
        <v>347882145</v>
      </c>
      <c r="F6" s="9">
        <v>23000000</v>
      </c>
      <c r="G6" s="10">
        <v>2.6956521739130435E-3</v>
      </c>
      <c r="H6" s="15">
        <v>937769.2604347826</v>
      </c>
      <c r="I6" s="16"/>
      <c r="J6" s="17">
        <f t="shared" si="1"/>
        <v>62000</v>
      </c>
      <c r="K6" s="11"/>
      <c r="L6" s="3"/>
    </row>
    <row r="7" spans="1:14" ht="50.1" customHeight="1">
      <c r="A7" s="18" t="s">
        <v>144</v>
      </c>
      <c r="B7" s="9">
        <v>2500000</v>
      </c>
      <c r="C7" s="9">
        <v>3877615000</v>
      </c>
      <c r="D7" s="9">
        <v>791344000</v>
      </c>
      <c r="E7" s="26">
        <f t="shared" si="0"/>
        <v>3086271000</v>
      </c>
      <c r="F7" s="9">
        <v>1500000000</v>
      </c>
      <c r="G7" s="10">
        <v>1.6666666666666668E-3</v>
      </c>
      <c r="H7" s="15">
        <v>5143785</v>
      </c>
      <c r="I7" s="16"/>
      <c r="J7" s="17">
        <f>IFERROR(B7-I7,B7)</f>
        <v>2500000</v>
      </c>
      <c r="K7" s="11"/>
      <c r="L7" s="3"/>
    </row>
    <row r="8" spans="1:14" ht="50.1" customHeight="1">
      <c r="A8" s="18" t="s">
        <v>145</v>
      </c>
      <c r="B8" s="9">
        <v>300000000</v>
      </c>
      <c r="C8" s="9">
        <v>915533269</v>
      </c>
      <c r="D8" s="9">
        <v>126159501</v>
      </c>
      <c r="E8" s="27">
        <f t="shared" si="0"/>
        <v>789373768</v>
      </c>
      <c r="F8" s="9">
        <v>3000000</v>
      </c>
      <c r="G8" s="10">
        <v>100</v>
      </c>
      <c r="H8" s="15">
        <v>78937376800</v>
      </c>
      <c r="I8" s="16"/>
      <c r="J8" s="17">
        <f t="shared" si="1"/>
        <v>300000000</v>
      </c>
      <c r="K8" s="11"/>
      <c r="L8" s="3"/>
    </row>
    <row r="9" spans="1:14" ht="50.1" customHeight="1">
      <c r="A9" s="18" t="s">
        <v>146</v>
      </c>
      <c r="B9" s="9">
        <v>1326800000</v>
      </c>
      <c r="C9" s="9">
        <v>13034583000</v>
      </c>
      <c r="D9" s="9">
        <v>1348938000</v>
      </c>
      <c r="E9" s="26">
        <f t="shared" si="0"/>
        <v>11685645000</v>
      </c>
      <c r="F9" s="9">
        <v>14410800000</v>
      </c>
      <c r="G9" s="10">
        <v>9.2069836511505257E-2</v>
      </c>
      <c r="H9" s="15">
        <v>1075895424.6814888</v>
      </c>
      <c r="I9" s="16"/>
      <c r="J9" s="17">
        <f t="shared" si="1"/>
        <v>1326800000</v>
      </c>
      <c r="K9" s="11"/>
      <c r="L9" s="3"/>
    </row>
    <row r="10" spans="1:14" ht="50.1" customHeight="1">
      <c r="A10" s="18" t="s">
        <v>147</v>
      </c>
      <c r="B10" s="9">
        <v>10000000</v>
      </c>
      <c r="C10" s="9">
        <v>2261671000</v>
      </c>
      <c r="D10" s="9">
        <v>1397119000</v>
      </c>
      <c r="E10" s="26">
        <f t="shared" si="0"/>
        <v>864552000</v>
      </c>
      <c r="F10" s="9">
        <v>419200000</v>
      </c>
      <c r="G10" s="10">
        <v>2.385496183206107E-2</v>
      </c>
      <c r="H10" s="15">
        <v>20623854.961832061</v>
      </c>
      <c r="I10" s="16"/>
      <c r="J10" s="17">
        <f t="shared" si="1"/>
        <v>10000000</v>
      </c>
      <c r="K10" s="11"/>
      <c r="L10" s="3"/>
    </row>
    <row r="11" spans="1:14" ht="50.1" customHeight="1">
      <c r="A11" s="18" t="s">
        <v>148</v>
      </c>
      <c r="B11" s="9">
        <v>7000000</v>
      </c>
      <c r="C11" s="9">
        <v>24346700000000</v>
      </c>
      <c r="D11" s="9">
        <v>24022803000000</v>
      </c>
      <c r="E11" s="26">
        <f>C11-D11</f>
        <v>323897000000</v>
      </c>
      <c r="F11" s="9">
        <v>16602000000</v>
      </c>
      <c r="G11" s="10">
        <v>4.2163594747620769E-4</v>
      </c>
      <c r="H11" s="15">
        <v>136566618.47970125</v>
      </c>
      <c r="I11" s="16"/>
      <c r="J11" s="17">
        <f t="shared" si="1"/>
        <v>7000000</v>
      </c>
      <c r="K11" s="11"/>
      <c r="L11" s="3"/>
    </row>
    <row r="12" spans="1:14" ht="50.1" customHeight="1">
      <c r="A12" s="18"/>
      <c r="B12" s="9"/>
      <c r="C12" s="9"/>
      <c r="D12" s="9"/>
      <c r="E12" s="9"/>
      <c r="F12" s="9"/>
      <c r="G12" s="10" t="e">
        <f t="shared" ref="G12" si="2">B12/F12</f>
        <v>#DIV/0!</v>
      </c>
      <c r="H12" s="15" t="e">
        <f t="shared" ref="H12" si="3">E12*G12</f>
        <v>#DIV/0!</v>
      </c>
      <c r="I12" s="16"/>
      <c r="J12" s="17">
        <f t="shared" si="1"/>
        <v>0</v>
      </c>
      <c r="K12" s="11"/>
      <c r="L12" s="3"/>
    </row>
    <row r="13" spans="1:14" ht="50.1" customHeight="1">
      <c r="A13" s="1"/>
      <c r="B13" s="1"/>
      <c r="C13" s="1"/>
      <c r="D13" s="1"/>
      <c r="E13" s="8"/>
      <c r="F13" s="1"/>
      <c r="G13" s="5"/>
      <c r="H13" s="1"/>
      <c r="I13" s="1"/>
      <c r="J13" s="1"/>
      <c r="K13" s="1"/>
      <c r="L13" s="1"/>
    </row>
    <row r="14" spans="1:14" ht="50.1" customHeight="1">
      <c r="A14" s="1"/>
      <c r="B14" s="1"/>
      <c r="C14" s="1"/>
      <c r="D14" s="1"/>
      <c r="E14" s="8"/>
      <c r="F14" s="1"/>
      <c r="G14" s="1"/>
      <c r="H14" s="1"/>
      <c r="I14" s="1"/>
      <c r="J14" s="1"/>
      <c r="K14" s="1"/>
    </row>
    <row r="15" spans="1:14" ht="50.1" customHeight="1">
      <c r="A15" s="1"/>
      <c r="B15" s="1"/>
      <c r="C15" s="1"/>
      <c r="D15" s="1"/>
      <c r="E15" s="8"/>
      <c r="F15" s="1"/>
      <c r="G15" s="1"/>
      <c r="H15" s="1"/>
      <c r="I15" s="1"/>
      <c r="J15" s="1"/>
      <c r="K15" s="1"/>
    </row>
    <row r="16" spans="1:14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50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50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50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50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50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phoneticPr fontId="6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view="pageBreakPreview" zoomScaleNormal="100" zoomScaleSheetLayoutView="10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3.5"/>
  <cols>
    <col min="1" max="1" width="41.5" style="29" customWidth="1"/>
    <col min="2" max="7" width="21.25" style="29" customWidth="1"/>
    <col min="8" max="8" width="17.125" style="29" customWidth="1"/>
    <col min="9" max="9" width="9.125" style="29" customWidth="1"/>
    <col min="10" max="16384" width="9" style="29"/>
  </cols>
  <sheetData>
    <row r="1" spans="1:7" ht="34.5" customHeight="1">
      <c r="A1" s="28" t="s">
        <v>117</v>
      </c>
      <c r="B1" s="28"/>
      <c r="C1" s="28"/>
      <c r="D1" s="28"/>
      <c r="E1" s="28"/>
      <c r="F1" s="28"/>
      <c r="G1" s="41" t="str">
        <f>単位</f>
        <v>（単位：千円）</v>
      </c>
    </row>
    <row r="2" spans="1:7" s="69" customFormat="1" ht="34.5" customHeight="1">
      <c r="A2" s="42" t="s">
        <v>149</v>
      </c>
      <c r="B2" s="42" t="s">
        <v>150</v>
      </c>
      <c r="C2" s="42" t="s">
        <v>151</v>
      </c>
      <c r="D2" s="42" t="s">
        <v>152</v>
      </c>
      <c r="E2" s="42" t="s">
        <v>126</v>
      </c>
      <c r="F2" s="43" t="s">
        <v>154</v>
      </c>
      <c r="G2" s="43" t="s">
        <v>153</v>
      </c>
    </row>
    <row r="3" spans="1:7" s="73" customFormat="1" ht="34.5" customHeight="1">
      <c r="A3" s="45" t="s">
        <v>155</v>
      </c>
      <c r="B3" s="70">
        <v>4003297453</v>
      </c>
      <c r="C3" s="71">
        <v>497731000</v>
      </c>
      <c r="D3" s="71"/>
      <c r="E3" s="71"/>
      <c r="F3" s="72">
        <f>SUM(B3:E3)</f>
        <v>4501028453</v>
      </c>
      <c r="G3" s="70">
        <v>4501028453</v>
      </c>
    </row>
    <row r="4" spans="1:7" s="73" customFormat="1" ht="34.5" customHeight="1">
      <c r="A4" s="45" t="s">
        <v>156</v>
      </c>
      <c r="B4" s="70">
        <v>447334058</v>
      </c>
      <c r="C4" s="71"/>
      <c r="D4" s="71"/>
      <c r="E4" s="71"/>
      <c r="F4" s="72">
        <f t="shared" ref="F4:G14" si="0">SUM(B4:E4)</f>
        <v>447334058</v>
      </c>
      <c r="G4" s="70">
        <v>447334058</v>
      </c>
    </row>
    <row r="5" spans="1:7" s="73" customFormat="1" ht="34.5" customHeight="1">
      <c r="A5" s="45" t="s">
        <v>157</v>
      </c>
      <c r="B5" s="70">
        <v>250854514</v>
      </c>
      <c r="C5" s="71"/>
      <c r="D5" s="71"/>
      <c r="E5" s="71"/>
      <c r="F5" s="72">
        <f t="shared" ref="F5:F8" si="1">SUM(B5:E5)</f>
        <v>250854514</v>
      </c>
      <c r="G5" s="70">
        <v>250854514</v>
      </c>
    </row>
    <row r="6" spans="1:7" s="73" customFormat="1" ht="34.5" customHeight="1">
      <c r="A6" s="45" t="s">
        <v>158</v>
      </c>
      <c r="B6" s="70">
        <v>26869821</v>
      </c>
      <c r="C6" s="71"/>
      <c r="D6" s="71"/>
      <c r="E6" s="71"/>
      <c r="F6" s="72">
        <f t="shared" si="1"/>
        <v>26869821</v>
      </c>
      <c r="G6" s="70">
        <v>26869821</v>
      </c>
    </row>
    <row r="7" spans="1:7" s="73" customFormat="1" ht="34.5" customHeight="1">
      <c r="A7" s="45" t="s">
        <v>159</v>
      </c>
      <c r="B7" s="70">
        <v>2059403915</v>
      </c>
      <c r="C7" s="71"/>
      <c r="D7" s="71"/>
      <c r="E7" s="71"/>
      <c r="F7" s="72">
        <f t="shared" si="1"/>
        <v>2059403915</v>
      </c>
      <c r="G7" s="70">
        <v>2059403915</v>
      </c>
    </row>
    <row r="8" spans="1:7" s="73" customFormat="1" ht="34.5" customHeight="1">
      <c r="A8" s="45" t="s">
        <v>160</v>
      </c>
      <c r="B8" s="70">
        <v>192105520</v>
      </c>
      <c r="C8" s="71"/>
      <c r="D8" s="71"/>
      <c r="E8" s="71"/>
      <c r="F8" s="72">
        <f t="shared" si="1"/>
        <v>192105520</v>
      </c>
      <c r="G8" s="70">
        <v>192105520</v>
      </c>
    </row>
    <row r="9" spans="1:7" s="73" customFormat="1" ht="34.5" customHeight="1">
      <c r="A9" s="45" t="s">
        <v>161</v>
      </c>
      <c r="B9" s="70">
        <v>314415481</v>
      </c>
      <c r="C9" s="71"/>
      <c r="D9" s="71"/>
      <c r="E9" s="71"/>
      <c r="F9" s="72">
        <f t="shared" si="0"/>
        <v>314415481</v>
      </c>
      <c r="G9" s="70">
        <v>314415481</v>
      </c>
    </row>
    <row r="10" spans="1:7" s="73" customFormat="1" ht="34.5" customHeight="1">
      <c r="A10" s="45" t="s">
        <v>162</v>
      </c>
      <c r="B10" s="70">
        <v>69218869</v>
      </c>
      <c r="C10" s="71"/>
      <c r="D10" s="71"/>
      <c r="E10" s="71"/>
      <c r="F10" s="72">
        <f t="shared" si="0"/>
        <v>69218869</v>
      </c>
      <c r="G10" s="70">
        <v>69218869</v>
      </c>
    </row>
    <row r="11" spans="1:7" s="73" customFormat="1" ht="34.5" customHeight="1">
      <c r="A11" s="45" t="s">
        <v>163</v>
      </c>
      <c r="B11" s="70">
        <v>64895962</v>
      </c>
      <c r="C11" s="71"/>
      <c r="D11" s="71"/>
      <c r="E11" s="71"/>
      <c r="F11" s="72">
        <f t="shared" si="0"/>
        <v>64895962</v>
      </c>
      <c r="G11" s="70">
        <v>64895962</v>
      </c>
    </row>
    <row r="12" spans="1:7" s="73" customFormat="1" ht="34.5" customHeight="1">
      <c r="A12" s="54" t="s">
        <v>164</v>
      </c>
      <c r="B12" s="70">
        <v>28606000</v>
      </c>
      <c r="C12" s="71"/>
      <c r="D12" s="71"/>
      <c r="E12" s="71"/>
      <c r="F12" s="72">
        <f t="shared" si="0"/>
        <v>28606000</v>
      </c>
      <c r="G12" s="70">
        <v>28606000</v>
      </c>
    </row>
    <row r="13" spans="1:7" s="73" customFormat="1" ht="34.5" customHeight="1">
      <c r="A13" s="45" t="s">
        <v>165</v>
      </c>
      <c r="B13" s="70">
        <v>754967788</v>
      </c>
      <c r="C13" s="71"/>
      <c r="D13" s="71"/>
      <c r="E13" s="71"/>
      <c r="F13" s="72">
        <f t="shared" si="0"/>
        <v>754967788</v>
      </c>
      <c r="G13" s="70">
        <v>754967788</v>
      </c>
    </row>
    <row r="14" spans="1:7" s="73" customFormat="1" ht="34.5" customHeight="1">
      <c r="A14" s="42" t="s">
        <v>2</v>
      </c>
      <c r="B14" s="75">
        <f>SUM(B3:B13)</f>
        <v>8211969381</v>
      </c>
      <c r="C14" s="75">
        <f>SUM(C3:C13)</f>
        <v>497731000</v>
      </c>
      <c r="D14" s="75">
        <f>SUM(D3:D13)</f>
        <v>0</v>
      </c>
      <c r="E14" s="75">
        <f>SUM(E3:E13)</f>
        <v>0</v>
      </c>
      <c r="F14" s="72">
        <f t="shared" si="0"/>
        <v>8709700381</v>
      </c>
      <c r="G14" s="76">
        <f t="shared" si="0"/>
        <v>9207431381</v>
      </c>
    </row>
  </sheetData>
  <phoneticPr fontId="10"/>
  <printOptions horizontalCentered="1"/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I11"/>
  <sheetViews>
    <sheetView view="pageBreakPreview" zoomScaleNormal="100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D9" sqref="D9"/>
    </sheetView>
  </sheetViews>
  <sheetFormatPr defaultRowHeight="13.5"/>
  <cols>
    <col min="1" max="1" width="41.5" style="29" customWidth="1"/>
    <col min="2" max="5" width="24.625" style="29" customWidth="1"/>
    <col min="6" max="6" width="28.375" style="29" customWidth="1"/>
    <col min="7" max="7" width="13.125" style="29" customWidth="1"/>
    <col min="8" max="16384" width="9" style="29"/>
  </cols>
  <sheetData>
    <row r="1" spans="1:9" ht="34.5" customHeight="1">
      <c r="A1" s="127" t="s">
        <v>29</v>
      </c>
      <c r="B1" s="77"/>
      <c r="C1" s="77"/>
      <c r="D1" s="77"/>
      <c r="E1" s="77"/>
      <c r="F1" s="77" t="str">
        <f>単位</f>
        <v>（単位：千円）</v>
      </c>
      <c r="G1" s="78"/>
      <c r="H1" s="78"/>
      <c r="I1" s="78"/>
    </row>
    <row r="2" spans="1:9" s="73" customFormat="1" ht="23.1" customHeight="1">
      <c r="A2" s="269" t="s">
        <v>27</v>
      </c>
      <c r="B2" s="271" t="s">
        <v>0</v>
      </c>
      <c r="C2" s="272"/>
      <c r="D2" s="271" t="s">
        <v>1</v>
      </c>
      <c r="E2" s="272"/>
      <c r="F2" s="269" t="s">
        <v>169</v>
      </c>
    </row>
    <row r="3" spans="1:9" s="73" customFormat="1" ht="23.1" customHeight="1">
      <c r="A3" s="270"/>
      <c r="B3" s="131" t="s">
        <v>28</v>
      </c>
      <c r="C3" s="131" t="s">
        <v>168</v>
      </c>
      <c r="D3" s="131" t="s">
        <v>28</v>
      </c>
      <c r="E3" s="131" t="s">
        <v>168</v>
      </c>
      <c r="F3" s="270"/>
    </row>
    <row r="4" spans="1:9" s="73" customFormat="1" ht="39.950000000000003" customHeight="1">
      <c r="A4" s="132" t="s">
        <v>166</v>
      </c>
      <c r="B4" s="46">
        <v>147909743</v>
      </c>
      <c r="C4" s="51">
        <v>18104153</v>
      </c>
      <c r="D4" s="46">
        <v>24992000</v>
      </c>
      <c r="E4" s="46">
        <v>3059021</v>
      </c>
      <c r="F4" s="133">
        <f>B4+D4</f>
        <v>172901743</v>
      </c>
    </row>
    <row r="5" spans="1:9" s="73" customFormat="1" ht="39.950000000000003" customHeight="1">
      <c r="A5" s="132" t="s">
        <v>167</v>
      </c>
      <c r="B5" s="46">
        <v>1795981</v>
      </c>
      <c r="C5" s="51">
        <v>219828</v>
      </c>
      <c r="D5" s="46">
        <v>5517683</v>
      </c>
      <c r="E5" s="46">
        <v>675364</v>
      </c>
      <c r="F5" s="133">
        <f>B5+D5</f>
        <v>7313664</v>
      </c>
    </row>
    <row r="6" spans="1:9" s="73" customFormat="1" ht="39.950000000000003" customHeight="1">
      <c r="A6" s="128"/>
      <c r="B6" s="46"/>
      <c r="C6" s="51"/>
      <c r="D6" s="46"/>
      <c r="E6" s="46"/>
      <c r="F6" s="129"/>
    </row>
    <row r="7" spans="1:9" s="73" customFormat="1" ht="39.950000000000003" customHeight="1">
      <c r="A7" s="44"/>
      <c r="B7" s="79"/>
      <c r="C7" s="51"/>
      <c r="D7" s="79"/>
      <c r="E7" s="46"/>
      <c r="F7" s="129"/>
    </row>
    <row r="8" spans="1:9" s="73" customFormat="1" ht="39.950000000000003" customHeight="1">
      <c r="A8" s="44"/>
      <c r="B8" s="75"/>
      <c r="C8" s="75"/>
      <c r="D8" s="75"/>
      <c r="E8" s="75"/>
      <c r="F8" s="44"/>
    </row>
    <row r="9" spans="1:9" s="73" customFormat="1" ht="39.950000000000003" customHeight="1">
      <c r="A9" s="42" t="s">
        <v>2</v>
      </c>
      <c r="B9" s="79">
        <f>SUM(B4:B8)</f>
        <v>149705724</v>
      </c>
      <c r="C9" s="79">
        <f>SUM(C4:C8)</f>
        <v>18323981</v>
      </c>
      <c r="D9" s="79">
        <f>SUM(D4:D8)</f>
        <v>30509683</v>
      </c>
      <c r="E9" s="79">
        <f>SUM(E4:E8)</f>
        <v>3734385</v>
      </c>
      <c r="F9" s="130"/>
    </row>
    <row r="10" spans="1:9">
      <c r="A10" s="31"/>
      <c r="B10" s="80"/>
      <c r="C10" s="80"/>
      <c r="D10" s="80"/>
      <c r="E10" s="80"/>
      <c r="F10" s="80"/>
      <c r="G10" s="80"/>
    </row>
    <row r="11" spans="1:9">
      <c r="A11" s="31"/>
      <c r="B11" s="74"/>
      <c r="C11" s="74"/>
      <c r="D11" s="74"/>
      <c r="E11" s="74"/>
      <c r="F11" s="74"/>
      <c r="G11" s="74"/>
    </row>
  </sheetData>
  <mergeCells count="4">
    <mergeCell ref="A2:A3"/>
    <mergeCell ref="B2:C2"/>
    <mergeCell ref="D2:E2"/>
    <mergeCell ref="F2:F3"/>
  </mergeCells>
  <phoneticPr fontId="6"/>
  <printOptions horizontalCentered="1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I25"/>
  <sheetViews>
    <sheetView view="pageBreakPreview" zoomScaleNormal="100" zoomScaleSheetLayoutView="10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3.5"/>
  <cols>
    <col min="1" max="1" width="31.625" style="29" customWidth="1"/>
    <col min="2" max="3" width="24.125" style="29" customWidth="1"/>
    <col min="4" max="4" width="3.5" style="29" customWidth="1"/>
    <col min="5" max="5" width="31.625" style="29" customWidth="1"/>
    <col min="6" max="7" width="24.125" style="29" customWidth="1"/>
    <col min="8" max="8" width="11.375" style="29" customWidth="1"/>
    <col min="9" max="16384" width="9" style="29"/>
  </cols>
  <sheetData>
    <row r="1" spans="1:7" ht="34.5" customHeight="1">
      <c r="A1" s="127" t="s">
        <v>30</v>
      </c>
      <c r="B1" s="78"/>
      <c r="C1" s="41" t="str">
        <f>単位</f>
        <v>（単位：千円）</v>
      </c>
      <c r="D1" s="78"/>
      <c r="E1" s="127" t="s">
        <v>31</v>
      </c>
      <c r="F1" s="78"/>
      <c r="G1" s="41" t="str">
        <f>単位</f>
        <v>（単位：千円）</v>
      </c>
    </row>
    <row r="2" spans="1:7" ht="34.5" customHeight="1">
      <c r="A2" s="131" t="s">
        <v>27</v>
      </c>
      <c r="B2" s="131" t="s">
        <v>32</v>
      </c>
      <c r="C2" s="131" t="s">
        <v>33</v>
      </c>
      <c r="E2" s="131" t="s">
        <v>27</v>
      </c>
      <c r="F2" s="131" t="s">
        <v>32</v>
      </c>
      <c r="G2" s="131" t="s">
        <v>33</v>
      </c>
    </row>
    <row r="3" spans="1:7" s="73" customFormat="1" ht="27.75" customHeight="1">
      <c r="A3" s="82" t="s">
        <v>170</v>
      </c>
      <c r="B3" s="83"/>
      <c r="C3" s="83"/>
      <c r="D3" s="84"/>
      <c r="E3" s="85" t="s">
        <v>170</v>
      </c>
      <c r="F3" s="83"/>
      <c r="G3" s="86"/>
    </row>
    <row r="4" spans="1:7" s="73" customFormat="1" ht="27.75" customHeight="1">
      <c r="A4" s="87" t="s">
        <v>171</v>
      </c>
      <c r="B4" s="88"/>
      <c r="C4" s="88"/>
      <c r="D4" s="84"/>
      <c r="E4" s="89" t="s">
        <v>171</v>
      </c>
      <c r="F4" s="88"/>
      <c r="G4" s="137"/>
    </row>
    <row r="5" spans="1:7" s="73" customFormat="1" ht="27.75" customHeight="1">
      <c r="A5" s="87" t="s">
        <v>172</v>
      </c>
      <c r="B5" s="138">
        <v>12692640</v>
      </c>
      <c r="C5" s="138" t="s">
        <v>59</v>
      </c>
      <c r="D5" s="84"/>
      <c r="E5" s="89" t="s">
        <v>172</v>
      </c>
      <c r="F5" s="138" t="s">
        <v>56</v>
      </c>
      <c r="G5" s="138" t="s">
        <v>59</v>
      </c>
    </row>
    <row r="6" spans="1:7" s="73" customFormat="1" ht="27.75" customHeight="1">
      <c r="A6" s="142" t="s">
        <v>173</v>
      </c>
      <c r="B6" s="143">
        <v>6070856</v>
      </c>
      <c r="C6" s="143"/>
      <c r="D6" s="84"/>
      <c r="E6" s="144" t="s">
        <v>173</v>
      </c>
      <c r="F6" s="143" t="s">
        <v>56</v>
      </c>
      <c r="G6" s="143" t="s">
        <v>59</v>
      </c>
    </row>
    <row r="7" spans="1:7" s="73" customFormat="1" ht="27.75" customHeight="1">
      <c r="A7" s="149" t="s">
        <v>83</v>
      </c>
      <c r="B7" s="150">
        <f>SUBTOTAL(9,B5:B6)</f>
        <v>18763496</v>
      </c>
      <c r="C7" s="150">
        <f>SUBTOTAL(9,C5:C6)</f>
        <v>0</v>
      </c>
      <c r="D7" s="84"/>
      <c r="E7" s="151" t="s">
        <v>83</v>
      </c>
      <c r="F7" s="150">
        <f>SUBTOTAL(9,F5:F6)</f>
        <v>0</v>
      </c>
      <c r="G7" s="93">
        <f>SUBTOTAL(9,G5:G6)</f>
        <v>0</v>
      </c>
    </row>
    <row r="8" spans="1:7" s="73" customFormat="1" ht="27.75" customHeight="1">
      <c r="A8" s="87" t="s">
        <v>174</v>
      </c>
      <c r="B8" s="138"/>
      <c r="C8" s="138"/>
      <c r="D8" s="84"/>
      <c r="E8" s="89" t="s">
        <v>174</v>
      </c>
      <c r="F8" s="138"/>
      <c r="G8" s="139"/>
    </row>
    <row r="9" spans="1:7" s="73" customFormat="1" ht="27.75" customHeight="1">
      <c r="A9" s="87" t="s">
        <v>175</v>
      </c>
      <c r="B9" s="138"/>
      <c r="C9" s="138"/>
      <c r="D9" s="84"/>
      <c r="E9" s="89" t="s">
        <v>175</v>
      </c>
      <c r="F9" s="140"/>
      <c r="G9" s="141"/>
    </row>
    <row r="10" spans="1:7" s="73" customFormat="1" ht="27.75" customHeight="1">
      <c r="A10" s="87" t="s">
        <v>176</v>
      </c>
      <c r="B10" s="138">
        <v>92504029</v>
      </c>
      <c r="C10" s="138">
        <v>11322493</v>
      </c>
      <c r="D10" s="84"/>
      <c r="E10" s="89" t="s">
        <v>176</v>
      </c>
      <c r="F10" s="140">
        <v>97316990</v>
      </c>
      <c r="G10" s="141">
        <v>11911600</v>
      </c>
    </row>
    <row r="11" spans="1:7" s="73" customFormat="1" ht="27.75" customHeight="1">
      <c r="A11" s="87" t="s">
        <v>177</v>
      </c>
      <c r="B11" s="138">
        <v>2967828</v>
      </c>
      <c r="C11" s="138">
        <v>363262</v>
      </c>
      <c r="D11" s="84"/>
      <c r="E11" s="89" t="s">
        <v>177</v>
      </c>
      <c r="F11" s="140">
        <v>6377900</v>
      </c>
      <c r="G11" s="141">
        <v>780655</v>
      </c>
    </row>
    <row r="12" spans="1:7" s="73" customFormat="1" ht="27.75" customHeight="1">
      <c r="A12" s="87" t="s">
        <v>178</v>
      </c>
      <c r="B12" s="138">
        <v>53554327</v>
      </c>
      <c r="C12" s="138">
        <v>6555050</v>
      </c>
      <c r="D12" s="84"/>
      <c r="E12" s="89" t="s">
        <v>178</v>
      </c>
      <c r="F12" s="140">
        <v>52724261</v>
      </c>
      <c r="G12" s="141">
        <v>6453450</v>
      </c>
    </row>
    <row r="13" spans="1:7" s="73" customFormat="1" ht="27.75" customHeight="1">
      <c r="A13" s="87" t="s">
        <v>179</v>
      </c>
      <c r="B13" s="138">
        <v>5178972</v>
      </c>
      <c r="C13" s="138">
        <v>633906</v>
      </c>
      <c r="D13" s="84"/>
      <c r="E13" s="89" t="s">
        <v>179</v>
      </c>
      <c r="F13" s="140">
        <v>3755300</v>
      </c>
      <c r="G13" s="141">
        <v>459649</v>
      </c>
    </row>
    <row r="14" spans="1:7" s="73" customFormat="1" ht="27.75" customHeight="1">
      <c r="A14" s="87" t="s">
        <v>180</v>
      </c>
      <c r="B14" s="138">
        <v>5766545</v>
      </c>
      <c r="C14" s="138">
        <v>705825</v>
      </c>
      <c r="D14" s="84"/>
      <c r="E14" s="89" t="s">
        <v>180</v>
      </c>
      <c r="F14" s="140">
        <v>5677169</v>
      </c>
      <c r="G14" s="141">
        <v>694885</v>
      </c>
    </row>
    <row r="15" spans="1:7" s="73" customFormat="1" ht="27.75" customHeight="1">
      <c r="A15" s="87" t="s">
        <v>181</v>
      </c>
      <c r="B15" s="138">
        <v>7577100</v>
      </c>
      <c r="C15" s="138">
        <v>927437</v>
      </c>
      <c r="D15" s="84"/>
      <c r="E15" s="89" t="s">
        <v>181</v>
      </c>
      <c r="F15" s="140">
        <v>954920</v>
      </c>
      <c r="G15" s="141">
        <v>116882</v>
      </c>
    </row>
    <row r="16" spans="1:7" s="73" customFormat="1" ht="27.75" customHeight="1">
      <c r="A16" s="87" t="s">
        <v>182</v>
      </c>
      <c r="B16" s="138"/>
      <c r="C16" s="138"/>
      <c r="D16" s="84"/>
      <c r="E16" s="89" t="s">
        <v>182</v>
      </c>
      <c r="F16" s="140"/>
      <c r="G16" s="141"/>
    </row>
    <row r="17" spans="1:9" s="73" customFormat="1" ht="27.75" customHeight="1">
      <c r="A17" s="87" t="s">
        <v>183</v>
      </c>
      <c r="B17" s="138">
        <v>4111160</v>
      </c>
      <c r="C17" s="138">
        <v>503206</v>
      </c>
      <c r="D17" s="84"/>
      <c r="E17" s="89" t="s">
        <v>183</v>
      </c>
      <c r="F17" s="140">
        <v>1242700</v>
      </c>
      <c r="G17" s="141">
        <v>152106</v>
      </c>
    </row>
    <row r="18" spans="1:9" s="73" customFormat="1" ht="27.75" customHeight="1">
      <c r="A18" s="87" t="s">
        <v>184</v>
      </c>
      <c r="B18" s="138">
        <v>5102700</v>
      </c>
      <c r="C18" s="138">
        <v>624570</v>
      </c>
      <c r="D18" s="84"/>
      <c r="E18" s="89" t="s">
        <v>184</v>
      </c>
      <c r="F18" s="140">
        <v>2469100</v>
      </c>
      <c r="G18" s="141">
        <v>302218</v>
      </c>
    </row>
    <row r="19" spans="1:9" s="73" customFormat="1" ht="27.75" customHeight="1">
      <c r="A19" s="87" t="s">
        <v>185</v>
      </c>
      <c r="B19" s="138">
        <v>1653500</v>
      </c>
      <c r="C19" s="138">
        <v>202388</v>
      </c>
      <c r="D19" s="84"/>
      <c r="E19" s="89" t="s">
        <v>185</v>
      </c>
      <c r="F19" s="140">
        <v>352130</v>
      </c>
      <c r="G19" s="141">
        <v>43101</v>
      </c>
    </row>
    <row r="20" spans="1:9" s="73" customFormat="1" ht="27.75" customHeight="1">
      <c r="A20" s="87" t="s">
        <v>186</v>
      </c>
      <c r="B20" s="138">
        <v>2529588</v>
      </c>
      <c r="C20" s="138">
        <v>309622</v>
      </c>
      <c r="D20" s="84"/>
      <c r="E20" s="89" t="s">
        <v>186</v>
      </c>
      <c r="F20" s="140">
        <v>12125</v>
      </c>
      <c r="G20" s="141">
        <v>1484</v>
      </c>
    </row>
    <row r="21" spans="1:9" s="73" customFormat="1" ht="27.75" customHeight="1">
      <c r="A21" s="153" t="s">
        <v>187</v>
      </c>
      <c r="B21" s="154">
        <v>28673107</v>
      </c>
      <c r="C21" s="154">
        <v>3509588</v>
      </c>
      <c r="D21" s="155"/>
      <c r="E21" s="156" t="s">
        <v>187</v>
      </c>
      <c r="F21" s="143">
        <v>47647790</v>
      </c>
      <c r="G21" s="157">
        <v>5832089</v>
      </c>
    </row>
    <row r="22" spans="1:9" s="73" customFormat="1" ht="27.75" customHeight="1" thickBot="1">
      <c r="A22" s="145" t="s">
        <v>83</v>
      </c>
      <c r="B22" s="146">
        <f>SUBTOTAL(9,B10:B21)</f>
        <v>209618856</v>
      </c>
      <c r="C22" s="146">
        <f>SUBTOTAL(9,C10:C21)</f>
        <v>25657347</v>
      </c>
      <c r="D22" s="147"/>
      <c r="E22" s="152" t="s">
        <v>83</v>
      </c>
      <c r="F22" s="146">
        <f>SUBTOTAL(9,F10:F21)</f>
        <v>218530385</v>
      </c>
      <c r="G22" s="148">
        <f>SUBTOTAL(9,G10:G21)</f>
        <v>26748119</v>
      </c>
    </row>
    <row r="23" spans="1:9" ht="27.75" customHeight="1" thickTop="1">
      <c r="A23" s="134" t="s">
        <v>2</v>
      </c>
      <c r="B23" s="90">
        <f>SUBTOTAL(9,B4:B22)</f>
        <v>228382352</v>
      </c>
      <c r="C23" s="90">
        <f>SUBTOTAL(9,C4:C22)</f>
        <v>25657347</v>
      </c>
      <c r="D23" s="135"/>
      <c r="E23" s="136" t="s">
        <v>2</v>
      </c>
      <c r="F23" s="90">
        <f>SUBTOTAL(9,F4:F22)</f>
        <v>218530385</v>
      </c>
      <c r="G23" s="90">
        <f>SUBTOTAL(9,G4:G22)</f>
        <v>26748119</v>
      </c>
    </row>
    <row r="24" spans="1:9" ht="18.75" customHeight="1">
      <c r="A24" s="31"/>
      <c r="B24" s="80"/>
      <c r="C24" s="80"/>
      <c r="D24" s="80"/>
      <c r="E24" s="80"/>
      <c r="F24" s="80"/>
      <c r="G24" s="81"/>
      <c r="H24" s="31"/>
      <c r="I24" s="31"/>
    </row>
    <row r="25" spans="1:9">
      <c r="A25" s="31"/>
      <c r="B25" s="74"/>
      <c r="C25" s="74"/>
      <c r="D25" s="74"/>
      <c r="E25" s="74"/>
      <c r="G25" s="31"/>
      <c r="H25" s="31"/>
    </row>
  </sheetData>
  <phoneticPr fontId="6"/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K19"/>
  <sheetViews>
    <sheetView view="pageBreakPreview" zoomScaleNormal="160" zoomScaleSheetLayoutView="100" workbookViewId="0">
      <selection activeCell="B19" sqref="B19"/>
    </sheetView>
  </sheetViews>
  <sheetFormatPr defaultRowHeight="13.5"/>
  <cols>
    <col min="1" max="1" width="21.5" style="29" customWidth="1"/>
    <col min="2" max="11" width="15" style="29" customWidth="1"/>
    <col min="12" max="12" width="5.375" style="29" customWidth="1"/>
    <col min="13" max="16384" width="9" style="29"/>
  </cols>
  <sheetData>
    <row r="1" spans="1:11" ht="34.5" customHeight="1">
      <c r="A1" s="158" t="s">
        <v>34</v>
      </c>
      <c r="C1" s="227"/>
    </row>
    <row r="2" spans="1:11" ht="34.5" customHeight="1">
      <c r="A2" s="127" t="s">
        <v>35</v>
      </c>
      <c r="B2" s="91"/>
      <c r="C2" s="91"/>
      <c r="D2" s="91"/>
      <c r="E2" s="91"/>
      <c r="F2" s="91"/>
      <c r="G2" s="91"/>
      <c r="H2" s="91"/>
      <c r="I2" s="91"/>
      <c r="J2" s="91"/>
      <c r="K2" s="77" t="str">
        <f>単位</f>
        <v>（単位：千円）</v>
      </c>
    </row>
    <row r="3" spans="1:11" ht="23.1" customHeight="1">
      <c r="A3" s="275" t="s">
        <v>26</v>
      </c>
      <c r="B3" s="273" t="s">
        <v>36</v>
      </c>
      <c r="C3" s="162"/>
      <c r="D3" s="278" t="s">
        <v>37</v>
      </c>
      <c r="E3" s="275" t="s">
        <v>38</v>
      </c>
      <c r="F3" s="275" t="s">
        <v>39</v>
      </c>
      <c r="G3" s="275" t="s">
        <v>40</v>
      </c>
      <c r="H3" s="273" t="s">
        <v>41</v>
      </c>
      <c r="I3" s="163"/>
      <c r="J3" s="164"/>
      <c r="K3" s="275" t="s">
        <v>42</v>
      </c>
    </row>
    <row r="4" spans="1:11" ht="23.1" customHeight="1">
      <c r="A4" s="277"/>
      <c r="B4" s="276"/>
      <c r="C4" s="166" t="s">
        <v>43</v>
      </c>
      <c r="D4" s="279"/>
      <c r="E4" s="276"/>
      <c r="F4" s="276"/>
      <c r="G4" s="276"/>
      <c r="H4" s="274"/>
      <c r="I4" s="167" t="s">
        <v>44</v>
      </c>
      <c r="J4" s="167" t="s">
        <v>45</v>
      </c>
      <c r="K4" s="276"/>
    </row>
    <row r="5" spans="1:11" ht="27.75" customHeight="1">
      <c r="A5" s="165" t="s">
        <v>60</v>
      </c>
      <c r="B5" s="168"/>
      <c r="C5" s="169"/>
      <c r="D5" s="170"/>
      <c r="E5" s="168"/>
      <c r="F5" s="168"/>
      <c r="G5" s="168"/>
      <c r="H5" s="171"/>
      <c r="I5" s="172"/>
      <c r="J5" s="172"/>
      <c r="K5" s="168"/>
    </row>
    <row r="6" spans="1:11" ht="27.75" customHeight="1">
      <c r="A6" s="159" t="s">
        <v>121</v>
      </c>
      <c r="B6" s="173">
        <v>1229443111</v>
      </c>
      <c r="C6" s="174">
        <v>190953534</v>
      </c>
      <c r="D6" s="175">
        <v>27836772</v>
      </c>
      <c r="E6" s="176">
        <v>94057418</v>
      </c>
      <c r="F6" s="176">
        <v>235762232</v>
      </c>
      <c r="G6" s="176">
        <v>871786689</v>
      </c>
      <c r="H6" s="176"/>
      <c r="I6" s="176"/>
      <c r="J6" s="176"/>
      <c r="K6" s="176"/>
    </row>
    <row r="7" spans="1:11" ht="27.75" customHeight="1">
      <c r="A7" s="159" t="s">
        <v>122</v>
      </c>
      <c r="B7" s="173">
        <v>1263284524</v>
      </c>
      <c r="C7" s="174">
        <v>123052509</v>
      </c>
      <c r="D7" s="175">
        <v>57154883</v>
      </c>
      <c r="E7" s="176">
        <v>649487353</v>
      </c>
      <c r="F7" s="176">
        <v>553043092</v>
      </c>
      <c r="G7" s="176">
        <v>3599196</v>
      </c>
      <c r="H7" s="176"/>
      <c r="I7" s="176"/>
      <c r="J7" s="176"/>
      <c r="K7" s="176"/>
    </row>
    <row r="8" spans="1:11" ht="27.75" customHeight="1">
      <c r="A8" s="159" t="s">
        <v>123</v>
      </c>
      <c r="B8" s="173">
        <v>275000</v>
      </c>
      <c r="C8" s="174">
        <v>275000</v>
      </c>
      <c r="D8" s="175">
        <v>275000</v>
      </c>
      <c r="E8" s="176"/>
      <c r="F8" s="176"/>
      <c r="G8" s="176"/>
      <c r="H8" s="176"/>
      <c r="I8" s="176"/>
      <c r="J8" s="176"/>
      <c r="K8" s="176"/>
    </row>
    <row r="9" spans="1:11" ht="27.75" customHeight="1">
      <c r="A9" s="159" t="s">
        <v>124</v>
      </c>
      <c r="B9" s="173">
        <v>2803843509</v>
      </c>
      <c r="C9" s="177">
        <v>493087281</v>
      </c>
      <c r="D9" s="175">
        <v>333250726</v>
      </c>
      <c r="E9" s="176">
        <v>302588882</v>
      </c>
      <c r="F9" s="176">
        <v>1556631095</v>
      </c>
      <c r="G9" s="176">
        <v>551772806</v>
      </c>
      <c r="H9" s="176"/>
      <c r="I9" s="176"/>
      <c r="J9" s="176"/>
      <c r="K9" s="176">
        <v>59600000</v>
      </c>
    </row>
    <row r="10" spans="1:11" ht="27.75" customHeight="1">
      <c r="A10" s="159" t="s">
        <v>125</v>
      </c>
      <c r="B10" s="173">
        <v>3370899791</v>
      </c>
      <c r="C10" s="174">
        <v>492303274</v>
      </c>
      <c r="D10" s="175">
        <v>43023046</v>
      </c>
      <c r="E10" s="176">
        <v>869536923</v>
      </c>
      <c r="F10" s="176">
        <v>1385376512</v>
      </c>
      <c r="G10" s="176">
        <v>765363310</v>
      </c>
      <c r="H10" s="176"/>
      <c r="I10" s="176"/>
      <c r="J10" s="176"/>
      <c r="K10" s="176">
        <v>307600000</v>
      </c>
    </row>
    <row r="11" spans="1:11" ht="27.75" customHeight="1">
      <c r="A11" s="159" t="s">
        <v>127</v>
      </c>
      <c r="B11" s="173">
        <v>24120997027</v>
      </c>
      <c r="C11" s="174">
        <v>1993047986</v>
      </c>
      <c r="D11" s="175">
        <v>23350865656</v>
      </c>
      <c r="E11" s="176">
        <v>770131371</v>
      </c>
      <c r="F11" s="176"/>
      <c r="G11" s="176"/>
      <c r="H11" s="176"/>
      <c r="I11" s="176"/>
      <c r="J11" s="176"/>
      <c r="K11" s="176"/>
    </row>
    <row r="12" spans="1:11" ht="27.75" customHeight="1">
      <c r="A12" s="159" t="s">
        <v>188</v>
      </c>
      <c r="B12" s="173">
        <v>509951800</v>
      </c>
      <c r="C12" s="174">
        <v>145431357</v>
      </c>
      <c r="D12" s="175">
        <v>509951800</v>
      </c>
      <c r="E12" s="176"/>
      <c r="F12" s="176"/>
      <c r="G12" s="176"/>
      <c r="H12" s="176"/>
      <c r="I12" s="176"/>
      <c r="J12" s="176"/>
      <c r="K12" s="176"/>
    </row>
    <row r="13" spans="1:11" ht="27.75" customHeight="1">
      <c r="A13" s="160" t="s">
        <v>189</v>
      </c>
      <c r="B13" s="173">
        <v>1167069467</v>
      </c>
      <c r="C13" s="174">
        <v>181576027</v>
      </c>
      <c r="D13" s="175">
        <v>68361443</v>
      </c>
      <c r="E13" s="176">
        <v>190253456</v>
      </c>
      <c r="F13" s="176">
        <v>271171020</v>
      </c>
      <c r="G13" s="176">
        <v>637096048</v>
      </c>
      <c r="H13" s="176"/>
      <c r="I13" s="176"/>
      <c r="J13" s="176"/>
      <c r="K13" s="176">
        <v>187500</v>
      </c>
    </row>
    <row r="14" spans="1:11" ht="27.75" customHeight="1">
      <c r="A14" s="160" t="s">
        <v>190</v>
      </c>
      <c r="B14" s="173">
        <v>1173030000</v>
      </c>
      <c r="C14" s="174">
        <v>89430000</v>
      </c>
      <c r="D14" s="175"/>
      <c r="E14" s="176"/>
      <c r="F14" s="176"/>
      <c r="G14" s="176"/>
      <c r="H14" s="176"/>
      <c r="I14" s="176"/>
      <c r="J14" s="176"/>
      <c r="K14" s="176">
        <v>1173030000</v>
      </c>
    </row>
    <row r="15" spans="1:11" ht="27.75" customHeight="1">
      <c r="A15" s="159" t="s">
        <v>191</v>
      </c>
      <c r="B15" s="173">
        <v>152240965</v>
      </c>
      <c r="C15" s="174">
        <v>3127910</v>
      </c>
      <c r="D15" s="175"/>
      <c r="E15" s="176">
        <v>5940965</v>
      </c>
      <c r="F15" s="176">
        <v>146100000</v>
      </c>
      <c r="G15" s="176">
        <v>200000</v>
      </c>
      <c r="H15" s="176"/>
      <c r="I15" s="176"/>
      <c r="J15" s="176"/>
      <c r="K15" s="176"/>
    </row>
    <row r="16" spans="1:11" ht="27.75" customHeight="1">
      <c r="A16" s="159" t="s">
        <v>192</v>
      </c>
      <c r="B16" s="173">
        <v>727673539</v>
      </c>
      <c r="C16" s="174">
        <v>179250521</v>
      </c>
      <c r="D16" s="175">
        <v>182258000</v>
      </c>
      <c r="E16" s="176">
        <v>545415539</v>
      </c>
      <c r="F16" s="176"/>
      <c r="G16" s="176"/>
      <c r="H16" s="176"/>
      <c r="I16" s="176"/>
      <c r="J16" s="176"/>
      <c r="K16" s="176"/>
    </row>
    <row r="17" spans="1:11" ht="27.75" customHeight="1">
      <c r="A17" s="161" t="s">
        <v>193</v>
      </c>
      <c r="B17" s="173">
        <v>13971899</v>
      </c>
      <c r="C17" s="174">
        <v>3520585</v>
      </c>
      <c r="D17" s="175"/>
      <c r="E17" s="176">
        <v>13971899</v>
      </c>
      <c r="F17" s="176"/>
      <c r="G17" s="176"/>
      <c r="H17" s="176"/>
      <c r="I17" s="176"/>
      <c r="J17" s="176"/>
      <c r="K17" s="176"/>
    </row>
    <row r="18" spans="1:11" ht="27.75" customHeight="1">
      <c r="A18" s="92"/>
      <c r="B18" s="178"/>
      <c r="C18" s="174"/>
      <c r="D18" s="175"/>
      <c r="E18" s="176"/>
      <c r="F18" s="176"/>
      <c r="G18" s="176"/>
      <c r="H18" s="176"/>
      <c r="I18" s="176"/>
      <c r="J18" s="176"/>
      <c r="K18" s="176"/>
    </row>
    <row r="19" spans="1:11" ht="27.75" customHeight="1">
      <c r="A19" s="180" t="s">
        <v>3</v>
      </c>
      <c r="B19" s="176">
        <f t="shared" ref="B19:J19" si="0">SUM(B6:B18)</f>
        <v>36532680632</v>
      </c>
      <c r="C19" s="179">
        <f t="shared" si="0"/>
        <v>3895055984</v>
      </c>
      <c r="D19" s="175">
        <f t="shared" si="0"/>
        <v>24572977326</v>
      </c>
      <c r="E19" s="175">
        <f t="shared" si="0"/>
        <v>3441383806</v>
      </c>
      <c r="F19" s="175">
        <f t="shared" si="0"/>
        <v>4148083951</v>
      </c>
      <c r="G19" s="175">
        <f t="shared" si="0"/>
        <v>2829818049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>SUM(K6:K18)</f>
        <v>1540417500</v>
      </c>
    </row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80" zoomScaleSheetLayoutView="100" workbookViewId="0">
      <selection activeCell="E26" sqref="E26"/>
    </sheetView>
  </sheetViews>
  <sheetFormatPr defaultRowHeight="13.5"/>
  <cols>
    <col min="1" max="1" width="30.5" style="19" customWidth="1"/>
    <col min="2" max="10" width="15.625" style="19" customWidth="1"/>
    <col min="11" max="11" width="0.875" style="19" customWidth="1"/>
    <col min="12" max="12" width="13.625" style="19" customWidth="1"/>
    <col min="13" max="16384" width="9" style="29"/>
  </cols>
  <sheetData>
    <row r="1" spans="1:10" s="19" customFormat="1" ht="34.5" customHeight="1">
      <c r="A1" s="127" t="s">
        <v>194</v>
      </c>
      <c r="B1" s="20"/>
      <c r="C1" s="20"/>
      <c r="D1" s="20"/>
      <c r="E1" s="20"/>
      <c r="F1" s="20"/>
      <c r="G1" s="20"/>
      <c r="H1" s="291" t="str">
        <f>単位</f>
        <v>（単位：千円）</v>
      </c>
      <c r="I1" s="291"/>
      <c r="J1" s="20"/>
    </row>
    <row r="2" spans="1:10" s="19" customFormat="1" ht="20.100000000000001" customHeight="1">
      <c r="A2" s="273" t="s">
        <v>36</v>
      </c>
      <c r="B2" s="289" t="s">
        <v>98</v>
      </c>
      <c r="C2" s="275" t="s">
        <v>99</v>
      </c>
      <c r="D2" s="275" t="s">
        <v>100</v>
      </c>
      <c r="E2" s="275" t="s">
        <v>101</v>
      </c>
      <c r="F2" s="275" t="s">
        <v>102</v>
      </c>
      <c r="G2" s="275" t="s">
        <v>103</v>
      </c>
      <c r="H2" s="275" t="s">
        <v>104</v>
      </c>
      <c r="I2" s="275" t="s">
        <v>105</v>
      </c>
      <c r="J2" s="287"/>
    </row>
    <row r="3" spans="1:10" s="19" customFormat="1" ht="20.100000000000001" customHeight="1">
      <c r="A3" s="274"/>
      <c r="B3" s="290"/>
      <c r="C3" s="280"/>
      <c r="D3" s="280"/>
      <c r="E3" s="280"/>
      <c r="F3" s="280"/>
      <c r="G3" s="280"/>
      <c r="H3" s="280"/>
      <c r="I3" s="280"/>
      <c r="J3" s="288"/>
    </row>
    <row r="4" spans="1:10" s="19" customFormat="1" ht="30" customHeight="1">
      <c r="A4" s="181">
        <f>SUM(B4:H4)</f>
        <v>36532680632</v>
      </c>
      <c r="B4" s="182">
        <v>35027276363</v>
      </c>
      <c r="C4" s="183">
        <v>1505404269</v>
      </c>
      <c r="D4" s="183"/>
      <c r="E4" s="183"/>
      <c r="F4" s="183"/>
      <c r="G4" s="183"/>
      <c r="H4" s="183"/>
      <c r="I4" s="184"/>
      <c r="J4" s="22"/>
    </row>
    <row r="5" spans="1:10" s="19" customFormat="1"/>
    <row r="6" spans="1:10" s="19" customFormat="1"/>
    <row r="7" spans="1:10" s="19" customFormat="1" ht="34.5" customHeight="1">
      <c r="A7" s="127" t="s">
        <v>195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s="19" customFormat="1" ht="20.100000000000001" customHeight="1">
      <c r="A8" s="273" t="s">
        <v>36</v>
      </c>
      <c r="B8" s="289" t="s">
        <v>106</v>
      </c>
      <c r="C8" s="275" t="s">
        <v>107</v>
      </c>
      <c r="D8" s="275" t="s">
        <v>108</v>
      </c>
      <c r="E8" s="275" t="s">
        <v>109</v>
      </c>
      <c r="F8" s="275" t="s">
        <v>110</v>
      </c>
      <c r="G8" s="275" t="s">
        <v>111</v>
      </c>
      <c r="H8" s="275" t="s">
        <v>112</v>
      </c>
      <c r="I8" s="275" t="s">
        <v>113</v>
      </c>
      <c r="J8" s="275" t="s">
        <v>114</v>
      </c>
    </row>
    <row r="9" spans="1:10" s="19" customFormat="1" ht="20.100000000000001" customHeight="1">
      <c r="A9" s="274"/>
      <c r="B9" s="290"/>
      <c r="C9" s="280"/>
      <c r="D9" s="280"/>
      <c r="E9" s="280"/>
      <c r="F9" s="280"/>
      <c r="G9" s="280"/>
      <c r="H9" s="280"/>
      <c r="I9" s="280"/>
      <c r="J9" s="280"/>
    </row>
    <row r="10" spans="1:10" s="19" customFormat="1" ht="34.15" customHeight="1">
      <c r="A10" s="181">
        <f>SUM(B10:J10)</f>
        <v>36532680632</v>
      </c>
      <c r="B10" s="182">
        <v>3895055984</v>
      </c>
      <c r="C10" s="183">
        <v>4167662528</v>
      </c>
      <c r="D10" s="183">
        <v>4067621182</v>
      </c>
      <c r="E10" s="183">
        <v>3627672871</v>
      </c>
      <c r="F10" s="183">
        <v>3218423166</v>
      </c>
      <c r="G10" s="183">
        <v>11128841701</v>
      </c>
      <c r="H10" s="183">
        <v>5048428905</v>
      </c>
      <c r="I10" s="183">
        <v>1378974295</v>
      </c>
      <c r="J10" s="184"/>
    </row>
    <row r="11" spans="1:10" s="19" customFormat="1"/>
    <row r="12" spans="1:10" s="19" customFormat="1"/>
    <row r="13" spans="1:10" s="19" customFormat="1" ht="34.5" customHeight="1">
      <c r="A13" s="127" t="s">
        <v>196</v>
      </c>
      <c r="D13" s="20"/>
      <c r="E13" s="20"/>
      <c r="F13" s="20"/>
      <c r="G13" s="21"/>
    </row>
    <row r="14" spans="1:10" s="19" customFormat="1" ht="20.100000000000001" customHeight="1">
      <c r="A14" s="273" t="s">
        <v>115</v>
      </c>
      <c r="B14" s="281" t="s">
        <v>116</v>
      </c>
      <c r="C14" s="282"/>
      <c r="D14" s="282"/>
      <c r="E14" s="282"/>
      <c r="F14" s="282"/>
      <c r="G14" s="283"/>
    </row>
    <row r="15" spans="1:10" s="19" customFormat="1" ht="20.100000000000001" customHeight="1">
      <c r="A15" s="274"/>
      <c r="B15" s="284"/>
      <c r="C15" s="285"/>
      <c r="D15" s="285"/>
      <c r="E15" s="285"/>
      <c r="F15" s="285"/>
      <c r="G15" s="286"/>
    </row>
    <row r="16" spans="1:10" s="19" customFormat="1" ht="32.450000000000003" customHeight="1">
      <c r="A16" s="23"/>
      <c r="B16" s="292"/>
      <c r="C16" s="293"/>
      <c r="D16" s="293"/>
      <c r="E16" s="293"/>
      <c r="F16" s="293"/>
      <c r="G16" s="294"/>
    </row>
  </sheetData>
  <mergeCells count="24">
    <mergeCell ref="H1:I1"/>
    <mergeCell ref="B16:G16"/>
    <mergeCell ref="G8:G9"/>
    <mergeCell ref="H8:H9"/>
    <mergeCell ref="I8:I9"/>
    <mergeCell ref="D2:D3"/>
    <mergeCell ref="E2:E3"/>
    <mergeCell ref="F2:F3"/>
    <mergeCell ref="J8:J9"/>
    <mergeCell ref="A14:A15"/>
    <mergeCell ref="B14:G15"/>
    <mergeCell ref="G2:G3"/>
    <mergeCell ref="H2:H3"/>
    <mergeCell ref="I2:I3"/>
    <mergeCell ref="J2:J3"/>
    <mergeCell ref="A8:A9"/>
    <mergeCell ref="B8:B9"/>
    <mergeCell ref="C8:C9"/>
    <mergeCell ref="D8:D9"/>
    <mergeCell ref="E8:E9"/>
    <mergeCell ref="F8:F9"/>
    <mergeCell ref="A2:A3"/>
    <mergeCell ref="B2:B3"/>
    <mergeCell ref="C2:C3"/>
  </mergeCells>
  <phoneticPr fontId="6"/>
  <printOptions horizontalCentered="1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①有形固定資産の明細</vt:lpstr>
      <vt:lpstr>②有形固定資産に係る行政目的別の明細</vt:lpstr>
      <vt:lpstr>増減の明細</vt:lpstr>
      <vt:lpstr>増減の明細 </vt:lpstr>
      <vt:lpstr>基金 </vt:lpstr>
      <vt:lpstr>貸付金</vt:lpstr>
      <vt:lpstr>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sheet1税収</vt:lpstr>
      <vt:lpstr>資金明細 (2)</vt:lpstr>
      <vt:lpstr>引当金!Print_Area</vt:lpstr>
      <vt:lpstr>'基金 '!Print_Area</vt:lpstr>
      <vt:lpstr>財源情報明細!Print_Area</vt:lpstr>
      <vt:lpstr>財源明細!Print_Area</vt:lpstr>
      <vt:lpstr>資金明細!Print_Area</vt:lpstr>
      <vt:lpstr>'増減の明細 '!Print_Area</vt:lpstr>
      <vt:lpstr>貸付金!Print_Area</vt:lpstr>
      <vt:lpstr>'地方債（借入先別）'!Print_Area</vt:lpstr>
      <vt:lpstr>'地方債（利率別など）'!Print_Area</vt:lpstr>
      <vt:lpstr>補助金!Print_Area</vt:lpstr>
      <vt:lpstr>①有形固定資産の明細!Print_Titles</vt:lpstr>
      <vt:lpstr>②有形固定資産に係る行政目的別の明細!Print_Titles</vt:lpstr>
      <vt:lpstr>'増減の明細 '!Print_Titles</vt:lpstr>
      <vt:lpstr>単位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2022-03-02T02:05:32Z</cp:lastPrinted>
  <dcterms:created xsi:type="dcterms:W3CDTF">2014-03-27T08:10:30Z</dcterms:created>
  <dcterms:modified xsi:type="dcterms:W3CDTF">2022-03-02T05:09:01Z</dcterms:modified>
</cp:coreProperties>
</file>