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3年作業\99_狭山市\4_作業中・進捗管理\08_附属明細書\"/>
    </mc:Choice>
  </mc:AlternateContent>
  <xr:revisionPtr revIDLastSave="0" documentId="13_ncr:1_{3CD49FE0-948D-428D-B89B-9A9C40C13275}" xr6:coauthVersionLast="47" xr6:coauthVersionMax="47" xr10:uidLastSave="{00000000-0000-0000-0000-000000000000}"/>
  <bookViews>
    <workbookView xWindow="28680" yWindow="-120" windowWidth="29040" windowHeight="15840" tabRatio="779" xr2:uid="{00000000-000D-0000-FFFF-FFFF00000000}"/>
  </bookViews>
  <sheets>
    <sheet name="有形固定資産の明細" sheetId="40" r:id="rId1"/>
    <sheet name="有形固定資産に係る行政目的別の明細" sheetId="39" r:id="rId2"/>
    <sheet name="増減の明細" sheetId="8" r:id="rId3"/>
    <sheet name="増減の明細 " sheetId="21" state="hidden" r:id="rId4"/>
    <sheet name="基金 " sheetId="30" r:id="rId5"/>
    <sheet name="貸付金" sheetId="10" r:id="rId6"/>
    <sheet name="長期延滞債権" sheetId="11" r:id="rId7"/>
    <sheet name="地方債（借入先別）" sheetId="12" r:id="rId8"/>
    <sheet name="地方債（利率別など）" sheetId="29" r:id="rId9"/>
    <sheet name="引当金" sheetId="14" r:id="rId10"/>
    <sheet name="補助金" sheetId="31" r:id="rId11"/>
    <sheet name="財源明細" sheetId="28" r:id="rId12"/>
    <sheet name="財源情報明細" sheetId="27" r:id="rId13"/>
    <sheet name="資金明細" sheetId="22" r:id="rId14"/>
    <sheet name="sheet1税収" sheetId="34" state="hidden" r:id="rId15"/>
    <sheet name="sheet1税収 (国保)" sheetId="35" state="hidden" r:id="rId16"/>
    <sheet name="sheet1税収 (介護) (2)" sheetId="36" state="hidden" r:id="rId17"/>
    <sheet name="sheet1税収 (空) (3)" sheetId="37" state="hidden" r:id="rId18"/>
    <sheet name="sheet1税収 (空) (4)" sheetId="38" state="hidden" r:id="rId19"/>
    <sheet name="資金明細 (2)" sheetId="32" state="hidden" r:id="rId20"/>
  </sheets>
  <externalReferences>
    <externalReference r:id="rId21"/>
    <externalReference r:id="rId22"/>
    <externalReference r:id="rId23"/>
    <externalReference r:id="rId24"/>
  </externalReferences>
  <definedNames>
    <definedName name="CSV" localSheetId="14">#REF!</definedName>
    <definedName name="CSV" localSheetId="16">#REF!</definedName>
    <definedName name="CSV" localSheetId="17">#REF!</definedName>
    <definedName name="CSV" localSheetId="18">#REF!</definedName>
    <definedName name="CSV" localSheetId="15">#REF!</definedName>
    <definedName name="CSV">#REF!</definedName>
    <definedName name="CSVDATA" localSheetId="14">#REF!</definedName>
    <definedName name="CSVDATA" localSheetId="16">#REF!</definedName>
    <definedName name="CSVDATA" localSheetId="17">#REF!</definedName>
    <definedName name="CSVDATA" localSheetId="18">#REF!</definedName>
    <definedName name="CSVDATA" localSheetId="15">#REF!</definedName>
    <definedName name="CSVDATA">#REF!</definedName>
    <definedName name="DAN_KAIK_END" localSheetId="14">#REF!</definedName>
    <definedName name="DAN_KAIK_END" localSheetId="16">#REF!</definedName>
    <definedName name="DAN_KAIK_END" localSheetId="17">#REF!</definedName>
    <definedName name="DAN_KAIK_END" localSheetId="18">#REF!</definedName>
    <definedName name="DAN_KAIK_END" localSheetId="15">#REF!</definedName>
    <definedName name="DAN_KAIK_END">#REF!</definedName>
    <definedName name="DAN_KAIK_START" localSheetId="14">#REF!</definedName>
    <definedName name="DAN_KAIK_START" localSheetId="16">#REF!</definedName>
    <definedName name="DAN_KAIK_START" localSheetId="17">#REF!</definedName>
    <definedName name="DAN_KAIK_START" localSheetId="18">#REF!</definedName>
    <definedName name="DAN_KAIK_START" localSheetId="15">#REF!</definedName>
    <definedName name="DAN_KAIK_START">#REF!</definedName>
    <definedName name="_xlnm.Print_Area" localSheetId="9">引当金!$A$1:$F$8</definedName>
    <definedName name="_xlnm.Print_Area" localSheetId="4">'基金 '!$A$1:$G$16</definedName>
    <definedName name="_xlnm.Print_Area" localSheetId="12">財源情報明細!$A$1:$F$9</definedName>
    <definedName name="_xlnm.Print_Area" localSheetId="11">財源明細!$A$1:$E$96</definedName>
    <definedName name="_xlnm.Print_Area" localSheetId="13">資金明細!$A$1:$C$8</definedName>
    <definedName name="_xlnm.Print_Area" localSheetId="3">'増減の明細 '!$A$1:$K$12</definedName>
    <definedName name="_xlnm.Print_Area" localSheetId="5">貸付金!$A$1:$F$6</definedName>
    <definedName name="_xlnm.Print_Area" localSheetId="7">'地方債（借入先別）'!$A$1:$K$23</definedName>
    <definedName name="_xlnm.Print_Area" localSheetId="8">'地方債（利率別など）'!$A$1:$K$20</definedName>
    <definedName name="_xlnm.Print_Area" localSheetId="10">補助金!$A$1:$E$13</definedName>
    <definedName name="_xlnm.Print_Titles" localSheetId="11">財源明細!$1:$3</definedName>
    <definedName name="_xlnm.Print_Titles" localSheetId="3">'増減の明細 '!$1:$2</definedName>
    <definedName name="_xlnm.Print_Titles" localSheetId="6">長期延滞債権!$1:$2</definedName>
    <definedName name="_xlnm.Print_Titles" localSheetId="1">有形固定資産に係る行政目的別の明細!$1:$5</definedName>
    <definedName name="_xlnm.Print_Titles" localSheetId="0">有形固定資産の明細!$1:$5</definedName>
    <definedName name="X01Y01_04">#REF!</definedName>
    <definedName name="X01Y01_36">'[1]36'!$K$14</definedName>
    <definedName name="X01Y02_04">#REF!</definedName>
    <definedName name="X01Y02_36">'[1]36'!$L$14</definedName>
    <definedName name="X01Y03_04">#REF!</definedName>
    <definedName name="X01Y03_36">'[1]36'!$M$14</definedName>
    <definedName name="X01Y04_04">#REF!</definedName>
    <definedName name="X01Y04_36">'[1]36'!$N$14</definedName>
    <definedName name="X01Y05_04">#REF!</definedName>
    <definedName name="X01Y05_36">'[1]36'!$O$14</definedName>
    <definedName name="X01Y06_04">#REF!</definedName>
    <definedName name="X01Y06_36">'[1]36'!$P$14</definedName>
    <definedName name="X01Y07_04">#REF!</definedName>
    <definedName name="X01Y07_36">'[1]36'!$Q$14</definedName>
    <definedName name="X01Y08_04">#REF!</definedName>
    <definedName name="X01Y08_36">'[1]36'!$R$14</definedName>
    <definedName name="X01Y09_04">#REF!</definedName>
    <definedName name="X01Y09_36">'[1]36'!$S$14</definedName>
    <definedName name="X01Y10_04">#REF!</definedName>
    <definedName name="X01Y10_36">'[1]36'!$T$14</definedName>
    <definedName name="X01Y11_04">#REF!</definedName>
    <definedName name="X01Y11_36">'[1]36'!$U$14</definedName>
    <definedName name="X01Y12_04">#REF!</definedName>
    <definedName name="X01Y12_36">'[1]36'!$V$14</definedName>
    <definedName name="X01Y13_04">#REF!</definedName>
    <definedName name="X01Y13_36">'[1]36'!$W$14</definedName>
    <definedName name="X01Y14_04">#REF!</definedName>
    <definedName name="X01Y14_36">'[1]36'!$X$14</definedName>
    <definedName name="X01Y15_04">#REF!</definedName>
    <definedName name="X01Y15_36">'[1]36'!$Y$14</definedName>
    <definedName name="X01Y16_04">#REF!</definedName>
    <definedName name="X01Y16_36">'[1]36'!$Z$14</definedName>
    <definedName name="X01Y17_04">#REF!</definedName>
    <definedName name="X01Y17_36">'[1]36'!$AA$14</definedName>
    <definedName name="X01Y18_04">#REF!</definedName>
    <definedName name="X01Y18_36">'[1]36'!$AB$14</definedName>
    <definedName name="X01Y19_04">#REF!</definedName>
    <definedName name="X01Y19_36">'[1]36'!$AC$14</definedName>
    <definedName name="X01Y20_04">#REF!</definedName>
    <definedName name="X01Y20_36">'[1]36'!$AD$14</definedName>
    <definedName name="X01Y21_04">#REF!</definedName>
    <definedName name="X01Y21_36">'[1]36'!$AE$14</definedName>
    <definedName name="X01Y22_04">#REF!</definedName>
    <definedName name="X01Y23_04">#REF!</definedName>
    <definedName name="X01Y24_04">#REF!</definedName>
    <definedName name="X01Y25_04">#REF!</definedName>
    <definedName name="X01Y26_04">#REF!</definedName>
    <definedName name="X01Y27_04">#REF!</definedName>
    <definedName name="X01Y28_04">#REF!</definedName>
    <definedName name="X01Y29_04">#REF!</definedName>
    <definedName name="X01Y30_04">#REF!</definedName>
    <definedName name="X01Y31_04">#REF!</definedName>
    <definedName name="X01Y32_04">#REF!</definedName>
    <definedName name="X01Y33_04">#REF!</definedName>
    <definedName name="X01Y34_04">#REF!</definedName>
    <definedName name="X01Y35_04">#REF!</definedName>
    <definedName name="X01Y36_04">#REF!</definedName>
    <definedName name="X01Y37_04">#REF!</definedName>
    <definedName name="X01Y38_04">#REF!</definedName>
    <definedName name="X01Y39_04">#REF!</definedName>
    <definedName name="X01Y40_04">#REF!</definedName>
    <definedName name="X01Y41_04">#REF!</definedName>
    <definedName name="X01Y42_04">#REF!</definedName>
    <definedName name="X01Y43_04">#REF!</definedName>
    <definedName name="X01Y44_04">#REF!</definedName>
    <definedName name="X01Y45_04">#REF!</definedName>
    <definedName name="X01Y46_04">#REF!</definedName>
    <definedName name="X01Y47_04">#REF!</definedName>
    <definedName name="X01Y48_04">#REF!</definedName>
    <definedName name="X01Y49_04">#REF!</definedName>
    <definedName name="X01Y50_04">#REF!</definedName>
    <definedName name="X01Y51_04">#REF!</definedName>
    <definedName name="X01Y52_04">#REF!</definedName>
    <definedName name="X01Y53_04">#REF!</definedName>
    <definedName name="X01Y54_04">#REF!</definedName>
    <definedName name="X01Y55_04">#REF!</definedName>
    <definedName name="X01Y56_04">#REF!</definedName>
    <definedName name="X01Y57_04">#REF!</definedName>
    <definedName name="X01Y58_04">#REF!</definedName>
    <definedName name="X01Y59_04">#REF!</definedName>
    <definedName name="X01Y60_04">#REF!</definedName>
    <definedName name="X02Y01_04">#REF!</definedName>
    <definedName name="X02Y01_36">'[1]36'!$K$15</definedName>
    <definedName name="X02Y02_04">#REF!</definedName>
    <definedName name="X02Y02_36">'[1]36'!$L$15</definedName>
    <definedName name="X02Y03_04">#REF!</definedName>
    <definedName name="X02Y03_36">'[1]36'!$M$15</definedName>
    <definedName name="X02Y04_04">#REF!</definedName>
    <definedName name="X02Y04_36">'[1]36'!$N$15</definedName>
    <definedName name="X02Y05_04">#REF!</definedName>
    <definedName name="X02Y05_36">'[1]36'!$O$15</definedName>
    <definedName name="X02Y06_04">#REF!</definedName>
    <definedName name="X02Y06_36">'[1]36'!$P$15</definedName>
    <definedName name="X02Y07_04">#REF!</definedName>
    <definedName name="X02Y07_36">'[1]36'!$Q$15</definedName>
    <definedName name="X02Y08_04">#REF!</definedName>
    <definedName name="X02Y08_36">'[1]36'!$R$15</definedName>
    <definedName name="X02Y09_04">#REF!</definedName>
    <definedName name="X02Y09_36">'[1]36'!$S$15</definedName>
    <definedName name="X02Y10_04">#REF!</definedName>
    <definedName name="X02Y10_36">'[1]36'!$T$15</definedName>
    <definedName name="X02Y11_04">#REF!</definedName>
    <definedName name="X02Y11_36">'[1]36'!$U$15</definedName>
    <definedName name="X02Y12_04">#REF!</definedName>
    <definedName name="X02Y12_36">'[1]36'!$V$15</definedName>
    <definedName name="X02Y13_04">#REF!</definedName>
    <definedName name="X02Y13_36">'[1]36'!$W$15</definedName>
    <definedName name="X02Y14_04">#REF!</definedName>
    <definedName name="X02Y14_36">'[1]36'!$X$15</definedName>
    <definedName name="X02Y15_04">#REF!</definedName>
    <definedName name="X02Y15_36">'[1]36'!$Y$15</definedName>
    <definedName name="X02Y16_04">#REF!</definedName>
    <definedName name="X02Y16_36">'[1]36'!$Z$15</definedName>
    <definedName name="X02Y17_04">#REF!</definedName>
    <definedName name="X02Y17_36">'[1]36'!$AA$15</definedName>
    <definedName name="X02Y18_04">#REF!</definedName>
    <definedName name="X02Y18_36">'[1]36'!$AB$15</definedName>
    <definedName name="X02Y19_04">#REF!</definedName>
    <definedName name="X02Y19_36">'[1]36'!$AC$15</definedName>
    <definedName name="X02Y20_04">#REF!</definedName>
    <definedName name="X02Y20_36">'[1]36'!$AD$15</definedName>
    <definedName name="X02Y21_04">#REF!</definedName>
    <definedName name="X02Y21_36">'[1]36'!$AE$15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2Y46_04">#REF!</definedName>
    <definedName name="X02Y47_04">#REF!</definedName>
    <definedName name="X02Y48_04">#REF!</definedName>
    <definedName name="X02Y49_04">#REF!</definedName>
    <definedName name="X02Y50_04">#REF!</definedName>
    <definedName name="X02Y51_04">#REF!</definedName>
    <definedName name="X02Y52_04">#REF!</definedName>
    <definedName name="X02Y53_04">#REF!</definedName>
    <definedName name="X02Y54_04">#REF!</definedName>
    <definedName name="X02Y55_04">#REF!</definedName>
    <definedName name="X02Y56_04">#REF!</definedName>
    <definedName name="X02Y57_04">#REF!</definedName>
    <definedName name="X02Y58_04">#REF!</definedName>
    <definedName name="X02Y59_04">#REF!</definedName>
    <definedName name="X02Y60_04">#REF!</definedName>
    <definedName name="X03Y01_36">'[1]36'!$K$16</definedName>
    <definedName name="X03Y02_36">'[1]36'!$L$16</definedName>
    <definedName name="X03Y03_36">'[1]36'!$M$16</definedName>
    <definedName name="X03Y04_36">'[1]36'!$N$16</definedName>
    <definedName name="X03Y05_36">'[1]36'!$O$16</definedName>
    <definedName name="X03Y06_36">'[1]36'!$P$16</definedName>
    <definedName name="X03Y07_36">'[1]36'!$Q$16</definedName>
    <definedName name="X03Y08_36">'[1]36'!$R$16</definedName>
    <definedName name="X03Y09_36">'[1]36'!$S$16</definedName>
    <definedName name="X03Y10_36">'[1]36'!$T$16</definedName>
    <definedName name="X03Y11_36">'[1]36'!$U$16</definedName>
    <definedName name="X03Y12_36">'[1]36'!$V$16</definedName>
    <definedName name="X03Y13_36">'[1]36'!$W$16</definedName>
    <definedName name="X03Y14_36">'[1]36'!$X$16</definedName>
    <definedName name="X03Y15_36">'[1]36'!$Y$16</definedName>
    <definedName name="X03Y16_36">'[1]36'!$Z$16</definedName>
    <definedName name="X03Y17_36">'[1]36'!$AA$16</definedName>
    <definedName name="X03Y18_36">'[1]36'!$AB$16</definedName>
    <definedName name="X03Y19_36">'[1]36'!$AC$16</definedName>
    <definedName name="X03Y20_36">'[1]36'!$AD$16</definedName>
    <definedName name="X03Y21_36">'[1]36'!$AE$16</definedName>
    <definedName name="X04Y01_36">'[1]36'!$K$17</definedName>
    <definedName name="X04Y02_36">'[1]36'!$L$17</definedName>
    <definedName name="X04Y03_36">'[1]36'!$M$17</definedName>
    <definedName name="X04Y04_36">'[1]36'!$N$17</definedName>
    <definedName name="X04Y05_36">'[1]36'!$O$17</definedName>
    <definedName name="X04Y06_36">'[1]36'!$P$17</definedName>
    <definedName name="X04Y07_36">'[1]36'!$Q$17</definedName>
    <definedName name="X04Y08_36">'[1]36'!$R$17</definedName>
    <definedName name="X04Y09_36">'[1]36'!$S$17</definedName>
    <definedName name="X04Y10_36">'[1]36'!$T$17</definedName>
    <definedName name="X04Y11_36">'[1]36'!$U$17</definedName>
    <definedName name="X04Y12_36">'[1]36'!$V$17</definedName>
    <definedName name="X04Y13_36">'[1]36'!$W$17</definedName>
    <definedName name="X04Y14_36">'[1]36'!$X$17</definedName>
    <definedName name="X04Y15_36">'[1]36'!$Y$17</definedName>
    <definedName name="X04Y16_36">'[1]36'!$Z$17</definedName>
    <definedName name="X04Y17_36">'[1]36'!$AA$17</definedName>
    <definedName name="X04Y18_36">'[1]36'!$AB$17</definedName>
    <definedName name="X04Y19_36">'[1]36'!$AC$17</definedName>
    <definedName name="X04Y20_36">'[1]36'!$AD$17</definedName>
    <definedName name="X04Y21_36">'[1]36'!$AE$17</definedName>
    <definedName name="X05Y01_36">'[1]36'!$K$18</definedName>
    <definedName name="X05Y02_36">'[1]36'!$L$18</definedName>
    <definedName name="X05Y03_36">'[1]36'!$M$18</definedName>
    <definedName name="X05Y04_36">'[1]36'!$N$18</definedName>
    <definedName name="X05Y05_36">'[1]36'!$O$18</definedName>
    <definedName name="X05Y06_36">'[1]36'!$P$18</definedName>
    <definedName name="X05Y07_36">'[1]36'!$Q$18</definedName>
    <definedName name="X05Y08_36">'[1]36'!$R$18</definedName>
    <definedName name="X05Y09_36">'[1]36'!$S$18</definedName>
    <definedName name="X05Y10_36">'[1]36'!$T$18</definedName>
    <definedName name="X05Y11_36">'[1]36'!$U$18</definedName>
    <definedName name="X05Y12_36">'[1]36'!$V$18</definedName>
    <definedName name="X05Y13_36">'[1]36'!$W$18</definedName>
    <definedName name="X05Y14_36">'[1]36'!$X$18</definedName>
    <definedName name="X05Y15_36">'[1]36'!$Y$18</definedName>
    <definedName name="X05Y16_36">'[1]36'!$Z$18</definedName>
    <definedName name="X05Y17_36">'[1]36'!$AA$18</definedName>
    <definedName name="X05Y18_36">'[1]36'!$AB$18</definedName>
    <definedName name="X05Y19_36">'[1]36'!$AC$18</definedName>
    <definedName name="X05Y20_36">'[1]36'!$AD$18</definedName>
    <definedName name="X05Y21_36">'[1]36'!$AE$18</definedName>
    <definedName name="X06Y01_36">'[1]36'!$K$19</definedName>
    <definedName name="X06Y02_36">'[1]36'!$L$19</definedName>
    <definedName name="X06Y03_36">'[1]36'!$M$19</definedName>
    <definedName name="X06Y04_36">'[1]36'!$N$19</definedName>
    <definedName name="X06Y05_36">'[1]36'!$O$19</definedName>
    <definedName name="X06Y06_36">'[1]36'!$P$19</definedName>
    <definedName name="X06Y07_36">'[1]36'!$Q$19</definedName>
    <definedName name="X06Y08_36">'[1]36'!$R$19</definedName>
    <definedName name="X06Y09_36">'[1]36'!$S$19</definedName>
    <definedName name="X06Y10_36">'[1]36'!$T$19</definedName>
    <definedName name="X06Y11_36">'[1]36'!$U$19</definedName>
    <definedName name="X06Y12_36">'[1]36'!$V$19</definedName>
    <definedName name="X06Y13_36">'[1]36'!$W$19</definedName>
    <definedName name="X06Y14_36">'[1]36'!$X$19</definedName>
    <definedName name="X06Y15_36">'[1]36'!$Y$19</definedName>
    <definedName name="X06Y16_36">'[1]36'!$Z$19</definedName>
    <definedName name="X06Y17_36">'[1]36'!$AA$19</definedName>
    <definedName name="X06Y18_36">'[1]36'!$AB$19</definedName>
    <definedName name="X06Y19_36">'[1]36'!$AC$19</definedName>
    <definedName name="X06Y20_36">'[1]36'!$AD$19</definedName>
    <definedName name="X06Y21_36">'[1]36'!$AE$19</definedName>
    <definedName name="X07Y01_36">'[1]36'!$K$20</definedName>
    <definedName name="X07Y02_36">'[1]36'!$L$20</definedName>
    <definedName name="X07Y03_36">'[1]36'!$M$20</definedName>
    <definedName name="X07Y04_36">'[1]36'!$N$20</definedName>
    <definedName name="X07Y05_36">'[1]36'!$O$20</definedName>
    <definedName name="X07Y06_36">'[1]36'!$P$20</definedName>
    <definedName name="X07Y07_36">'[1]36'!$Q$20</definedName>
    <definedName name="X07Y08_36">'[1]36'!$R$20</definedName>
    <definedName name="X07Y09_36">'[1]36'!$S$20</definedName>
    <definedName name="X07Y10_36">'[1]36'!$T$20</definedName>
    <definedName name="X07Y11_36">'[1]36'!$U$20</definedName>
    <definedName name="X07Y12_36">'[1]36'!$V$20</definedName>
    <definedName name="X07Y13_36">'[1]36'!$W$20</definedName>
    <definedName name="X07Y14_36">'[1]36'!$X$20</definedName>
    <definedName name="X07Y15_36">'[1]36'!$Y$20</definedName>
    <definedName name="X07Y16_36">'[1]36'!$Z$20</definedName>
    <definedName name="X07Y17_36">'[1]36'!$AA$20</definedName>
    <definedName name="X07Y18_36">'[1]36'!$AB$20</definedName>
    <definedName name="X07Y19_36">'[1]36'!$AC$20</definedName>
    <definedName name="X07Y20_36">'[1]36'!$AD$20</definedName>
    <definedName name="X07Y21_36">'[1]36'!$AE$20</definedName>
    <definedName name="X08Y01_36">'[1]36'!$K$21</definedName>
    <definedName name="X08Y02_36">'[1]36'!$L$21</definedName>
    <definedName name="X08Y03_36">'[1]36'!$M$21</definedName>
    <definedName name="X08Y04_36">'[1]36'!$N$21</definedName>
    <definedName name="X08Y05_36">'[1]36'!$O$21</definedName>
    <definedName name="X08Y06_36">'[1]36'!$P$21</definedName>
    <definedName name="X08Y07_36">'[1]36'!$Q$21</definedName>
    <definedName name="X08Y08_36">'[1]36'!$R$21</definedName>
    <definedName name="X08Y09_36">'[1]36'!$S$21</definedName>
    <definedName name="X08Y10_36">'[1]36'!$T$21</definedName>
    <definedName name="X08Y11_36">'[1]36'!$U$21</definedName>
    <definedName name="X08Y12_36">'[1]36'!$V$21</definedName>
    <definedName name="X08Y13_36">'[1]36'!$W$21</definedName>
    <definedName name="X08Y14_36">'[1]36'!$X$21</definedName>
    <definedName name="X08Y15_36">'[1]36'!$Y$21</definedName>
    <definedName name="X08Y16_36">'[1]36'!$Z$21</definedName>
    <definedName name="X08Y17_36">'[1]36'!$AA$21</definedName>
    <definedName name="X08Y18_36">'[1]36'!$AB$21</definedName>
    <definedName name="X08Y19_36">'[1]36'!$AC$21</definedName>
    <definedName name="X08Y20_36">'[1]36'!$AD$21</definedName>
    <definedName name="X08Y21_36">'[1]36'!$AE$21</definedName>
    <definedName name="X09Y01_36">'[1]36'!$K$22</definedName>
    <definedName name="X09Y02_36">'[1]36'!$L$22</definedName>
    <definedName name="X09Y03_36">'[1]36'!$M$22</definedName>
    <definedName name="X09Y04_36">'[1]36'!$N$22</definedName>
    <definedName name="X09Y05_36">'[1]36'!$O$22</definedName>
    <definedName name="X09Y06_36">'[1]36'!$P$22</definedName>
    <definedName name="X09Y07_36">'[1]36'!$Q$22</definedName>
    <definedName name="X09Y08_36">'[1]36'!$R$22</definedName>
    <definedName name="X09Y09_36">'[1]36'!$S$22</definedName>
    <definedName name="X09Y10_36">'[1]36'!$T$22</definedName>
    <definedName name="X09Y11_36">'[1]36'!$U$22</definedName>
    <definedName name="X09Y12_36">'[1]36'!$V$22</definedName>
    <definedName name="X09Y13_36">'[1]36'!$W$22</definedName>
    <definedName name="X09Y14_36">'[1]36'!$X$22</definedName>
    <definedName name="X09Y15_36">'[1]36'!$Y$22</definedName>
    <definedName name="X09Y16_36">'[1]36'!$Z$22</definedName>
    <definedName name="X09Y17_36">'[1]36'!$AA$22</definedName>
    <definedName name="X09Y18_36">'[1]36'!$AB$22</definedName>
    <definedName name="X09Y19_36">'[1]36'!$AC$22</definedName>
    <definedName name="X09Y20_36">'[1]36'!$AD$22</definedName>
    <definedName name="X09Y21_36">'[1]36'!$AE$22</definedName>
    <definedName name="X10Y01_36">'[1]36'!$K$23</definedName>
    <definedName name="X10Y02_36">'[1]36'!$L$23</definedName>
    <definedName name="X10Y03_36">'[1]36'!$M$23</definedName>
    <definedName name="X10Y04_36">'[1]36'!$N$23</definedName>
    <definedName name="X10Y05_36">'[1]36'!$O$23</definedName>
    <definedName name="X10Y06_36">'[1]36'!$P$23</definedName>
    <definedName name="X10Y07_36">'[1]36'!$Q$23</definedName>
    <definedName name="X10Y08_36">'[1]36'!$R$23</definedName>
    <definedName name="X10Y09_36">'[1]36'!$S$23</definedName>
    <definedName name="X10Y10_36">'[1]36'!$T$23</definedName>
    <definedName name="X10Y11_36">'[1]36'!$U$23</definedName>
    <definedName name="X10Y12_36">'[1]36'!$V$23</definedName>
    <definedName name="X10Y13_36">'[1]36'!$W$23</definedName>
    <definedName name="X10Y14_36">'[1]36'!$X$23</definedName>
    <definedName name="X10Y15_36">'[1]36'!$Y$23</definedName>
    <definedName name="X10Y16_36">'[1]36'!$Z$23</definedName>
    <definedName name="X10Y17_36">'[1]36'!$AA$23</definedName>
    <definedName name="X10Y18_36">'[1]36'!$AB$23</definedName>
    <definedName name="X10Y19_36">'[1]36'!$AC$23</definedName>
    <definedName name="X10Y20_36">'[1]36'!$AD$23</definedName>
    <definedName name="X10Y21_36">'[1]36'!$AE$23</definedName>
    <definedName name="X11Y01_36">'[1]36'!$K$24</definedName>
    <definedName name="X11Y02_36">'[1]36'!$L$24</definedName>
    <definedName name="X11Y03_36">'[1]36'!$M$24</definedName>
    <definedName name="X11Y04_36">'[1]36'!$N$24</definedName>
    <definedName name="X11Y05_36">'[1]36'!$O$24</definedName>
    <definedName name="X11Y06_36">'[1]36'!$P$24</definedName>
    <definedName name="X11Y07_36">'[1]36'!$Q$24</definedName>
    <definedName name="X11Y08_36">'[1]36'!$R$24</definedName>
    <definedName name="X11Y09_36">'[1]36'!$S$24</definedName>
    <definedName name="X11Y10_36">'[1]36'!$T$24</definedName>
    <definedName name="X11Y11_36">'[1]36'!$U$24</definedName>
    <definedName name="X11Y12_36">'[1]36'!$V$24</definedName>
    <definedName name="X11Y13_36">'[1]36'!$W$24</definedName>
    <definedName name="X11Y14_36">'[1]36'!$X$24</definedName>
    <definedName name="X11Y15_36">'[1]36'!$Y$24</definedName>
    <definedName name="X11Y16_36">'[1]36'!$Z$24</definedName>
    <definedName name="X11Y17_36">'[1]36'!$AA$24</definedName>
    <definedName name="X11Y18_36">'[1]36'!$AB$24</definedName>
    <definedName name="X11Y19_36">'[1]36'!$AC$24</definedName>
    <definedName name="X11Y20_36">'[1]36'!$AD$24</definedName>
    <definedName name="X11Y21_36">'[1]36'!$AE$24</definedName>
    <definedName name="X12Y01_13" localSheetId="14">'[2]13'!$U$24</definedName>
    <definedName name="X12Y01_13" localSheetId="16">'[2]13'!$U$24</definedName>
    <definedName name="X12Y01_13" localSheetId="17">'[2]13'!$U$24</definedName>
    <definedName name="X12Y01_13" localSheetId="18">'[2]13'!$U$24</definedName>
    <definedName name="X12Y01_13" localSheetId="15">'[2]13'!$U$24</definedName>
    <definedName name="X12Y01_13">'[3]13'!$U$24</definedName>
    <definedName name="X12Y01_36">'[1]36'!$K$25</definedName>
    <definedName name="X12Y02_36">'[1]36'!$L$25</definedName>
    <definedName name="X12Y03_13" localSheetId="14">'[2]13'!$Z$24</definedName>
    <definedName name="X12Y03_13" localSheetId="16">'[2]13'!$Z$24</definedName>
    <definedName name="X12Y03_13" localSheetId="17">'[2]13'!$Z$24</definedName>
    <definedName name="X12Y03_13" localSheetId="18">'[2]13'!$Z$24</definedName>
    <definedName name="X12Y03_13" localSheetId="15">'[2]13'!$Z$24</definedName>
    <definedName name="X12Y03_13">'[3]13'!$Z$24</definedName>
    <definedName name="X12Y03_36">'[1]36'!$M$25</definedName>
    <definedName name="X12Y04_36">'[1]36'!$N$25</definedName>
    <definedName name="X12Y05_36">'[1]36'!$O$25</definedName>
    <definedName name="X12Y06_36">'[1]36'!$P$25</definedName>
    <definedName name="X12Y07_36">'[1]36'!$Q$25</definedName>
    <definedName name="X12Y08_36">'[1]36'!$R$25</definedName>
    <definedName name="X12Y09_36">'[1]36'!$S$25</definedName>
    <definedName name="X12Y10_13" localSheetId="14">'[2]13'!$AG$24</definedName>
    <definedName name="X12Y10_13" localSheetId="16">'[2]13'!$AG$24</definedName>
    <definedName name="X12Y10_13" localSheetId="17">'[2]13'!$AG$24</definedName>
    <definedName name="X12Y10_13" localSheetId="18">'[2]13'!$AG$24</definedName>
    <definedName name="X12Y10_13" localSheetId="15">'[2]13'!$AG$24</definedName>
    <definedName name="X12Y10_13">'[3]13'!$AG$24</definedName>
    <definedName name="X12Y10_36">'[1]36'!$T$25</definedName>
    <definedName name="X12Y11_36">'[1]36'!$U$25</definedName>
    <definedName name="X12Y12_36">'[1]36'!$V$25</definedName>
    <definedName name="X12Y13_36">'[1]36'!$W$25</definedName>
    <definedName name="X12Y14_36">'[1]36'!$X$25</definedName>
    <definedName name="X12Y15_36">'[1]36'!$Y$25</definedName>
    <definedName name="X12Y16_36">'[1]36'!$Z$25</definedName>
    <definedName name="X12Y17_36">'[1]36'!$AA$25</definedName>
    <definedName name="X12Y18_36">'[1]36'!$AB$25</definedName>
    <definedName name="X12Y19_36">'[1]36'!$AC$25</definedName>
    <definedName name="X12Y20_36">'[1]36'!$AD$25</definedName>
    <definedName name="X12Y21_36">'[1]36'!$AE$25</definedName>
    <definedName name="X13Y01_36">'[1]36'!$K$26</definedName>
    <definedName name="X13Y02_36">'[1]36'!$L$26</definedName>
    <definedName name="X13Y03_36">'[1]36'!$M$26</definedName>
    <definedName name="X13Y04_36">'[1]36'!$N$26</definedName>
    <definedName name="X13Y05_36">'[1]36'!$O$26</definedName>
    <definedName name="X13Y06_36">'[1]36'!$P$26</definedName>
    <definedName name="X13Y07_36">'[1]36'!$Q$26</definedName>
    <definedName name="X13Y08_36">'[1]36'!$R$26</definedName>
    <definedName name="X13Y09_36">'[1]36'!$S$26</definedName>
    <definedName name="X13Y10_36">'[1]36'!$T$26</definedName>
    <definedName name="X13Y11_36">'[1]36'!$U$26</definedName>
    <definedName name="X13Y12_36">'[1]36'!$V$26</definedName>
    <definedName name="X13Y13_36">'[1]36'!$W$26</definedName>
    <definedName name="X13Y14_36">'[1]36'!$X$26</definedName>
    <definedName name="X13Y15_36">'[1]36'!$Y$26</definedName>
    <definedName name="X13Y16_36">'[1]36'!$Z$26</definedName>
    <definedName name="X13Y17_36">'[1]36'!$AA$26</definedName>
    <definedName name="X13Y18_36">'[1]36'!$AB$26</definedName>
    <definedName name="X13Y19_36">'[1]36'!$AC$26</definedName>
    <definedName name="X13Y20_36">'[1]36'!$AD$26</definedName>
    <definedName name="X13Y21_36">'[1]36'!$AE$26</definedName>
    <definedName name="X14Y01_36">'[1]36'!$K$27</definedName>
    <definedName name="X14Y02_36">'[1]36'!$L$27</definedName>
    <definedName name="X14Y03_36">'[1]36'!$M$27</definedName>
    <definedName name="X14Y04_36">'[1]36'!$N$27</definedName>
    <definedName name="X14Y05_36">'[1]36'!$O$27</definedName>
    <definedName name="X14Y06_36">'[1]36'!$P$27</definedName>
    <definedName name="X14Y07_36">'[1]36'!$Q$27</definedName>
    <definedName name="X14Y08_36">'[1]36'!$R$27</definedName>
    <definedName name="X14Y09_36">'[1]36'!$S$27</definedName>
    <definedName name="X14Y10_36">'[1]36'!$T$27</definedName>
    <definedName name="X14Y11_36">'[1]36'!$U$27</definedName>
    <definedName name="X14Y12_36">'[1]36'!$V$27</definedName>
    <definedName name="X14Y13_36">'[1]36'!$W$27</definedName>
    <definedName name="X14Y14_36">'[1]36'!$X$27</definedName>
    <definedName name="X14Y15_36">'[1]36'!$Y$27</definedName>
    <definedName name="X14Y16_36">'[1]36'!$Z$27</definedName>
    <definedName name="X14Y17_36">'[1]36'!$AA$27</definedName>
    <definedName name="X14Y18_36">'[1]36'!$AB$27</definedName>
    <definedName name="X14Y19_36">'[1]36'!$AC$27</definedName>
    <definedName name="X14Y20_36">'[1]36'!$AD$27</definedName>
    <definedName name="X14Y21_36">'[1]36'!$AE$27</definedName>
    <definedName name="X15Y01_36">'[1]36'!$K$28</definedName>
    <definedName name="X15Y02_36">'[1]36'!$L$28</definedName>
    <definedName name="X15Y03_36">'[1]36'!$M$28</definedName>
    <definedName name="X15Y04_36">'[1]36'!$N$28</definedName>
    <definedName name="X15Y05_36">'[1]36'!$O$28</definedName>
    <definedName name="X15Y06_36">'[1]36'!$P$28</definedName>
    <definedName name="X15Y07_36">'[1]36'!$Q$28</definedName>
    <definedName name="X15Y08_36">'[1]36'!$R$28</definedName>
    <definedName name="X15Y09_36">'[1]36'!$S$28</definedName>
    <definedName name="X15Y10_36">'[1]36'!$T$28</definedName>
    <definedName name="X15Y11_36">'[1]36'!$U$28</definedName>
    <definedName name="X15Y12_36">'[1]36'!$V$28</definedName>
    <definedName name="X15Y13_36">'[1]36'!$W$28</definedName>
    <definedName name="X15Y14_36">'[1]36'!$X$28</definedName>
    <definedName name="X15Y15_36">'[1]36'!$Y$28</definedName>
    <definedName name="X15Y16_36">'[1]36'!$Z$28</definedName>
    <definedName name="X15Y17_36">'[1]36'!$AA$28</definedName>
    <definedName name="X15Y18_36">'[1]36'!$AB$28</definedName>
    <definedName name="X15Y19_36">'[1]36'!$AC$28</definedName>
    <definedName name="X15Y20_36">'[1]36'!$AD$28</definedName>
    <definedName name="X15Y21_36">'[1]36'!$AE$28</definedName>
    <definedName name="X16Y01_36">'[1]36'!$K$29</definedName>
    <definedName name="X16Y02_36">'[1]36'!$L$29</definedName>
    <definedName name="X16Y03_36">'[1]36'!$M$29</definedName>
    <definedName name="X16Y04_36">'[1]36'!$N$29</definedName>
    <definedName name="X16Y05_36">'[1]36'!$O$29</definedName>
    <definedName name="X16Y06_36">'[1]36'!$P$29</definedName>
    <definedName name="X16Y07_36">'[1]36'!$Q$29</definedName>
    <definedName name="X16Y08_36">'[1]36'!$R$29</definedName>
    <definedName name="X16Y09_36">'[1]36'!$S$29</definedName>
    <definedName name="X16Y10_36">'[1]36'!$T$29</definedName>
    <definedName name="X16Y11_36">'[1]36'!$U$29</definedName>
    <definedName name="X16Y12_36">'[1]36'!$V$29</definedName>
    <definedName name="X16Y13_36">'[1]36'!$W$29</definedName>
    <definedName name="X16Y14_36">'[1]36'!$X$29</definedName>
    <definedName name="X16Y15_36">'[1]36'!$Y$29</definedName>
    <definedName name="X16Y16_36">'[1]36'!$Z$29</definedName>
    <definedName name="X16Y17_36">'[1]36'!$AA$29</definedName>
    <definedName name="X16Y18_36">'[1]36'!$AB$29</definedName>
    <definedName name="X16Y19_36">'[1]36'!$AC$29</definedName>
    <definedName name="X16Y20_36">'[1]36'!$AD$29</definedName>
    <definedName name="X16Y21_36">'[1]36'!$AE$29</definedName>
    <definedName name="X17Y01_36">'[1]36'!$K$30</definedName>
    <definedName name="X17Y02_36">'[1]36'!$L$30</definedName>
    <definedName name="X17Y03_36">'[1]36'!$M$30</definedName>
    <definedName name="X17Y04_36">'[1]36'!$N$30</definedName>
    <definedName name="X17Y05_36">'[1]36'!$O$30</definedName>
    <definedName name="X17Y06_36">'[1]36'!$P$30</definedName>
    <definedName name="X17Y07_36">'[1]36'!$Q$30</definedName>
    <definedName name="X17Y08_36">'[1]36'!$R$30</definedName>
    <definedName name="X17Y09_36">'[1]36'!$S$30</definedName>
    <definedName name="X17Y10_36">'[1]36'!$T$30</definedName>
    <definedName name="X17Y11_36">'[1]36'!$U$30</definedName>
    <definedName name="X17Y12_36">'[1]36'!$V$30</definedName>
    <definedName name="X17Y13_36">'[1]36'!$W$30</definedName>
    <definedName name="X17Y14_36">'[1]36'!$X$30</definedName>
    <definedName name="X17Y15_36">'[1]36'!$Y$30</definedName>
    <definedName name="X17Y16_36">'[1]36'!$Z$30</definedName>
    <definedName name="X17Y17_36">'[1]36'!$AA$30</definedName>
    <definedName name="X17Y18_36">'[1]36'!$AB$30</definedName>
    <definedName name="X17Y19_36">'[1]36'!$AC$30</definedName>
    <definedName name="X17Y20_36">'[1]36'!$AD$30</definedName>
    <definedName name="X17Y21_36">'[1]36'!$AE$30</definedName>
    <definedName name="X18Y01_36">'[1]36'!$K$31</definedName>
    <definedName name="X18Y02_36">'[1]36'!$L$31</definedName>
    <definedName name="X18Y03_36">'[1]36'!$M$31</definedName>
    <definedName name="X18Y04_36">'[1]36'!$N$31</definedName>
    <definedName name="X18Y05_36">'[1]36'!$O$31</definedName>
    <definedName name="X18Y06_36">'[1]36'!$P$31</definedName>
    <definedName name="X18Y07_36">'[1]36'!$Q$31</definedName>
    <definedName name="X18Y08_36">'[1]36'!$R$31</definedName>
    <definedName name="X18Y09_36">'[1]36'!$S$31</definedName>
    <definedName name="X18Y10_36">'[1]36'!$T$31</definedName>
    <definedName name="X18Y11_36">'[1]36'!$U$31</definedName>
    <definedName name="X18Y12_36">'[1]36'!$V$31</definedName>
    <definedName name="X18Y13_36">'[1]36'!$W$31</definedName>
    <definedName name="X18Y14_36">'[1]36'!$X$31</definedName>
    <definedName name="X18Y15_36">'[1]36'!$Y$31</definedName>
    <definedName name="X18Y16_36">'[1]36'!$Z$31</definedName>
    <definedName name="X18Y17_36">'[1]36'!$AA$31</definedName>
    <definedName name="X18Y18_36">'[1]36'!$AB$31</definedName>
    <definedName name="X18Y19_36">'[1]36'!$AC$31</definedName>
    <definedName name="X18Y20_36">'[1]36'!$AD$31</definedName>
    <definedName name="X18Y21_36">'[1]36'!$AE$31</definedName>
    <definedName name="X19Y01_36">'[1]36'!$K$32</definedName>
    <definedName name="X19Y02_36">'[1]36'!$L$32</definedName>
    <definedName name="X19Y03_36">'[1]36'!$M$32</definedName>
    <definedName name="X19Y04_36">'[1]36'!$N$32</definedName>
    <definedName name="X19Y05_36">'[1]36'!$O$32</definedName>
    <definedName name="X19Y06_36">'[1]36'!$P$32</definedName>
    <definedName name="X19Y07_36">'[1]36'!$Q$32</definedName>
    <definedName name="X19Y08_36">'[1]36'!$R$32</definedName>
    <definedName name="X19Y09_36">'[1]36'!$S$32</definedName>
    <definedName name="X19Y10_36">'[1]36'!$T$32</definedName>
    <definedName name="X19Y11_36">'[1]36'!$U$32</definedName>
    <definedName name="X19Y12_36">'[1]36'!$V$32</definedName>
    <definedName name="X19Y13_36">'[1]36'!$W$32</definedName>
    <definedName name="X19Y14_36">'[1]36'!$X$32</definedName>
    <definedName name="X19Y15_36">'[1]36'!$Y$32</definedName>
    <definedName name="X19Y16_36">'[1]36'!$Z$32</definedName>
    <definedName name="X19Y17_36">'[1]36'!$AA$32</definedName>
    <definedName name="X19Y18_36">'[1]36'!$AB$32</definedName>
    <definedName name="X19Y19_36">'[1]36'!$AC$32</definedName>
    <definedName name="X19Y20_36">'[1]36'!$AD$32</definedName>
    <definedName name="X19Y21_36">'[1]36'!$AE$32</definedName>
    <definedName name="X20Y01_36">'[1]36'!$K$33</definedName>
    <definedName name="X20Y02_36">'[1]36'!$L$33</definedName>
    <definedName name="X20Y03_36">'[1]36'!$M$33</definedName>
    <definedName name="X20Y04_36">'[1]36'!$N$33</definedName>
    <definedName name="X20Y05_36">'[1]36'!$O$33</definedName>
    <definedName name="X20Y06_36">'[1]36'!$P$33</definedName>
    <definedName name="X20Y07_36">'[1]36'!$Q$33</definedName>
    <definedName name="X20Y08_36">'[1]36'!$R$33</definedName>
    <definedName name="X20Y09_36">'[1]36'!$S$33</definedName>
    <definedName name="X20Y10_36">'[1]36'!$T$33</definedName>
    <definedName name="X20Y11_36">'[1]36'!$U$33</definedName>
    <definedName name="X20Y12_36">'[1]36'!$V$33</definedName>
    <definedName name="X20Y13_36">'[1]36'!$W$33</definedName>
    <definedName name="X20Y14_36">'[1]36'!$X$33</definedName>
    <definedName name="X20Y15_36">'[1]36'!$Y$33</definedName>
    <definedName name="X20Y16_36">'[1]36'!$Z$33</definedName>
    <definedName name="X20Y17_36">'[1]36'!$AA$33</definedName>
    <definedName name="X20Y18_36">'[1]36'!$AB$33</definedName>
    <definedName name="X20Y19_36">'[1]36'!$AC$33</definedName>
    <definedName name="X20Y20_36">'[1]36'!$AD$33</definedName>
    <definedName name="X20Y21_36">'[1]36'!$AE$33</definedName>
    <definedName name="X21Y01_36">'[1]36'!$K$34</definedName>
    <definedName name="X21Y02_36">'[1]36'!$L$34</definedName>
    <definedName name="X21Y03_36">'[1]36'!$M$34</definedName>
    <definedName name="X21Y04_36">'[1]36'!$N$34</definedName>
    <definedName name="X21Y05_36">'[1]36'!$O$34</definedName>
    <definedName name="X21Y06_36">'[1]36'!$P$34</definedName>
    <definedName name="X21Y07_36">'[1]36'!$Q$34</definedName>
    <definedName name="X21Y08_36">'[1]36'!$R$34</definedName>
    <definedName name="X21Y09_36">'[1]36'!$S$34</definedName>
    <definedName name="X21Y10_36">'[1]36'!$T$34</definedName>
    <definedName name="X21Y11_36">'[1]36'!$U$34</definedName>
    <definedName name="X21Y12_36">'[1]36'!$V$34</definedName>
    <definedName name="X21Y13_36">'[1]36'!$W$34</definedName>
    <definedName name="X21Y14_36">'[1]36'!$X$34</definedName>
    <definedName name="X21Y15_36">'[1]36'!$Y$34</definedName>
    <definedName name="X21Y16_36">'[1]36'!$Z$34</definedName>
    <definedName name="X21Y17_36">'[1]36'!$AA$34</definedName>
    <definedName name="X21Y18_36">'[1]36'!$AB$34</definedName>
    <definedName name="X21Y19_36">'[1]36'!$AC$34</definedName>
    <definedName name="X21Y20_36">'[1]36'!$AD$34</definedName>
    <definedName name="X21Y21_36">'[1]36'!$AE$34</definedName>
    <definedName name="X22Y01_36">'[1]36'!$K$35</definedName>
    <definedName name="X22Y02_36">'[1]36'!$L$35</definedName>
    <definedName name="X22Y03_36">'[1]36'!$M$35</definedName>
    <definedName name="X22Y04_36">'[1]36'!$N$35</definedName>
    <definedName name="X22Y05_36">'[1]36'!$O$35</definedName>
    <definedName name="X22Y06_36">'[1]36'!$P$35</definedName>
    <definedName name="X22Y07_36">'[1]36'!$Q$35</definedName>
    <definedName name="X22Y08_36">'[1]36'!$R$35</definedName>
    <definedName name="X22Y09_36">'[1]36'!$S$35</definedName>
    <definedName name="X22Y10_36">'[1]36'!$T$35</definedName>
    <definedName name="X22Y11_36">'[1]36'!$U$35</definedName>
    <definedName name="X22Y12_36">'[1]36'!$V$35</definedName>
    <definedName name="X22Y13_36">'[1]36'!$W$35</definedName>
    <definedName name="X22Y14_36">'[1]36'!$X$35</definedName>
    <definedName name="X22Y15_36">'[1]36'!$Y$35</definedName>
    <definedName name="X22Y16_36">'[1]36'!$Z$35</definedName>
    <definedName name="X22Y17_36">'[1]36'!$AA$35</definedName>
    <definedName name="X22Y18_36">'[1]36'!$AB$35</definedName>
    <definedName name="X22Y19_36">'[1]36'!$AC$35</definedName>
    <definedName name="X22Y20_36">'[1]36'!$AD$35</definedName>
    <definedName name="X22Y21_36">'[1]36'!$AE$35</definedName>
    <definedName name="X23Y01_36">'[1]36'!$K$36</definedName>
    <definedName name="X23Y02_36">'[1]36'!$L$36</definedName>
    <definedName name="X23Y03_36">'[1]36'!$M$36</definedName>
    <definedName name="X23Y04_36">'[1]36'!$N$36</definedName>
    <definedName name="X23Y05_36">'[1]36'!$O$36</definedName>
    <definedName name="X23Y06_36">'[1]36'!$P$36</definedName>
    <definedName name="X23Y07_36">'[1]36'!$Q$36</definedName>
    <definedName name="X23Y08_36">'[1]36'!$R$36</definedName>
    <definedName name="X23Y09_36">'[1]36'!$S$36</definedName>
    <definedName name="X23Y10_36">'[1]36'!$T$36</definedName>
    <definedName name="X23Y11_36">'[1]36'!$U$36</definedName>
    <definedName name="X23Y12_36">'[1]36'!$V$36</definedName>
    <definedName name="X23Y13_36">'[1]36'!$W$36</definedName>
    <definedName name="X23Y14_36">'[1]36'!$X$36</definedName>
    <definedName name="X23Y15_36">'[1]36'!$Y$36</definedName>
    <definedName name="X23Y16_36">'[1]36'!$Z$36</definedName>
    <definedName name="X23Y17_36">'[1]36'!$AA$36</definedName>
    <definedName name="X23Y18_36">'[1]36'!$AB$36</definedName>
    <definedName name="X23Y19_36">'[1]36'!$AC$36</definedName>
    <definedName name="X23Y20_36">'[1]36'!$AD$36</definedName>
    <definedName name="X23Y21_36">'[1]36'!$AE$36</definedName>
    <definedName name="X24Y01_36">'[1]36'!$K$37</definedName>
    <definedName name="X24Y02_36">'[1]36'!$L$37</definedName>
    <definedName name="X24Y03_36">'[1]36'!$M$37</definedName>
    <definedName name="X24Y04_36">'[1]36'!$N$37</definedName>
    <definedName name="X24Y05_36">'[1]36'!$O$37</definedName>
    <definedName name="X24Y06_36">'[1]36'!$P$37</definedName>
    <definedName name="X24Y07_36">'[1]36'!$Q$37</definedName>
    <definedName name="X24Y08_36">'[1]36'!$R$37</definedName>
    <definedName name="X24Y09_36">'[1]36'!$S$37</definedName>
    <definedName name="X24Y10_36">'[1]36'!$T$37</definedName>
    <definedName name="X24Y11_36">'[1]36'!$U$37</definedName>
    <definedName name="X24Y12_36">'[1]36'!$V$37</definedName>
    <definedName name="X24Y13_36">'[1]36'!$W$37</definedName>
    <definedName name="X24Y14_36">'[1]36'!$X$37</definedName>
    <definedName name="X24Y15_36">'[1]36'!$Y$37</definedName>
    <definedName name="X24Y16_36">'[1]36'!$Z$37</definedName>
    <definedName name="X24Y17_36">'[1]36'!$AA$37</definedName>
    <definedName name="X24Y18_36">'[1]36'!$AB$37</definedName>
    <definedName name="X24Y19_36">'[1]36'!$AC$37</definedName>
    <definedName name="X24Y20_36">'[1]36'!$AD$37</definedName>
    <definedName name="X24Y21_36">'[1]36'!$AE$37</definedName>
    <definedName name="X25Y01_36">'[1]36'!$K$38</definedName>
    <definedName name="X25Y02_36">'[1]36'!$L$38</definedName>
    <definedName name="X25Y03_36">'[1]36'!$M$38</definedName>
    <definedName name="X25Y04_36">'[1]36'!$N$38</definedName>
    <definedName name="X25Y05_36">'[1]36'!$O$38</definedName>
    <definedName name="X25Y06_36">'[1]36'!$P$38</definedName>
    <definedName name="X25Y07_36">'[1]36'!$Q$38</definedName>
    <definedName name="X25Y08_36">'[1]36'!$R$38</definedName>
    <definedName name="X25Y09_36">'[1]36'!$S$38</definedName>
    <definedName name="X25Y10_36">'[1]36'!$T$38</definedName>
    <definedName name="X25Y11_36">'[1]36'!$U$38</definedName>
    <definedName name="X25Y12_36">'[1]36'!$V$38</definedName>
    <definedName name="X25Y13_36">'[1]36'!$W$38</definedName>
    <definedName name="X25Y14_36">'[1]36'!$X$38</definedName>
    <definedName name="X25Y15_36">'[1]36'!$Y$38</definedName>
    <definedName name="X25Y16_36">'[1]36'!$Z$38</definedName>
    <definedName name="X25Y17_36">'[1]36'!$AA$38</definedName>
    <definedName name="X25Y18_36">'[1]36'!$AB$38</definedName>
    <definedName name="X25Y19_36">'[1]36'!$AC$38</definedName>
    <definedName name="X25Y20_36">'[1]36'!$AD$38</definedName>
    <definedName name="X25Y21_36">'[1]36'!$AE$38</definedName>
    <definedName name="X26Y01_36">'[1]36'!$K$39</definedName>
    <definedName name="X26Y02_36">'[1]36'!$L$39</definedName>
    <definedName name="X26Y03_36">'[1]36'!$M$39</definedName>
    <definedName name="X26Y04_36">'[1]36'!$N$39</definedName>
    <definedName name="X26Y05_36">'[1]36'!$O$39</definedName>
    <definedName name="X26Y06_36">'[1]36'!$P$39</definedName>
    <definedName name="X26Y07_36">'[1]36'!$Q$39</definedName>
    <definedName name="X26Y08_36">'[1]36'!$R$39</definedName>
    <definedName name="X26Y09_36">'[1]36'!$S$39</definedName>
    <definedName name="X26Y10_36">'[1]36'!$T$39</definedName>
    <definedName name="X26Y11_36">'[1]36'!$U$39</definedName>
    <definedName name="X26Y12_36">'[1]36'!$V$39</definedName>
    <definedName name="X26Y13_36">'[1]36'!$W$39</definedName>
    <definedName name="X26Y14_36">'[1]36'!$X$39</definedName>
    <definedName name="X26Y15_36">'[1]36'!$Y$39</definedName>
    <definedName name="X26Y16_36">'[1]36'!$Z$39</definedName>
    <definedName name="X26Y17_36">'[1]36'!$AA$39</definedName>
    <definedName name="X26Y18_36">'[1]36'!$AB$39</definedName>
    <definedName name="X26Y19_36">'[1]36'!$AC$39</definedName>
    <definedName name="X26Y20_36">'[1]36'!$AD$39</definedName>
    <definedName name="X26Y21_36">'[1]36'!$AE$39</definedName>
    <definedName name="X27Y01_36">'[1]36'!$K$40</definedName>
    <definedName name="X27Y02_36">'[1]36'!$L$40</definedName>
    <definedName name="X27Y03_36">'[1]36'!$M$40</definedName>
    <definedName name="X27Y04_36">'[1]36'!$N$40</definedName>
    <definedName name="X27Y05_36">'[1]36'!$O$40</definedName>
    <definedName name="X27Y06_36">'[1]36'!$P$40</definedName>
    <definedName name="X27Y07_36">'[1]36'!$Q$40</definedName>
    <definedName name="X27Y08_36">'[1]36'!$R$40</definedName>
    <definedName name="X27Y09_36">'[1]36'!$S$40</definedName>
    <definedName name="X27Y10_36">'[1]36'!$T$40</definedName>
    <definedName name="X27Y11_36">'[1]36'!$U$40</definedName>
    <definedName name="X27Y12_36">'[1]36'!$V$40</definedName>
    <definedName name="X27Y13_36">'[1]36'!$W$40</definedName>
    <definedName name="X27Y14_36">'[1]36'!$X$40</definedName>
    <definedName name="X27Y15_36">'[1]36'!$Y$40</definedName>
    <definedName name="X27Y16_36">'[1]36'!$Z$40</definedName>
    <definedName name="X27Y17_36">'[1]36'!$AA$40</definedName>
    <definedName name="X27Y18_36">'[1]36'!$AB$40</definedName>
    <definedName name="X27Y19_36">'[1]36'!$AC$40</definedName>
    <definedName name="X27Y20_36">'[1]36'!$AD$40</definedName>
    <definedName name="X27Y21_36">'[1]36'!$AE$40</definedName>
    <definedName name="X28Y01_36">'[1]36'!$K$41</definedName>
    <definedName name="X28Y02_36">'[1]36'!$L$41</definedName>
    <definedName name="X28Y03_36">'[1]36'!$M$41</definedName>
    <definedName name="X28Y04_36">'[1]36'!$N$41</definedName>
    <definedName name="X28Y05_36">'[1]36'!$O$41</definedName>
    <definedName name="X28Y06_36">'[1]36'!$P$41</definedName>
    <definedName name="X28Y07_36">'[1]36'!$Q$41</definedName>
    <definedName name="X28Y08_36">'[1]36'!$R$41</definedName>
    <definedName name="X28Y09_36">'[1]36'!$S$41</definedName>
    <definedName name="X28Y10_36">'[1]36'!$T$41</definedName>
    <definedName name="X28Y11_36">'[1]36'!$U$41</definedName>
    <definedName name="X28Y12_36">'[1]36'!$V$41</definedName>
    <definedName name="X28Y13_36">'[1]36'!$W$41</definedName>
    <definedName name="X28Y14_36">'[1]36'!$X$41</definedName>
    <definedName name="X28Y15_36">'[1]36'!$Y$41</definedName>
    <definedName name="X28Y16_36">'[1]36'!$Z$41</definedName>
    <definedName name="X28Y17_36">'[1]36'!$AA$41</definedName>
    <definedName name="X28Y18_36">'[1]36'!$AB$41</definedName>
    <definedName name="X28Y19_36">'[1]36'!$AC$41</definedName>
    <definedName name="X28Y20_36">'[1]36'!$AD$41</definedName>
    <definedName name="X28Y21_36">'[1]36'!$AE$41</definedName>
    <definedName name="X29Y01_36">'[1]36'!$K$42</definedName>
    <definedName name="X29Y02_36">'[1]36'!$L$42</definedName>
    <definedName name="X29Y03_36">'[1]36'!$M$42</definedName>
    <definedName name="X29Y04_36">'[1]36'!$N$42</definedName>
    <definedName name="X29Y05_36">'[1]36'!$O$42</definedName>
    <definedName name="X29Y06_36">'[1]36'!$P$42</definedName>
    <definedName name="X29Y07_36">'[1]36'!$Q$42</definedName>
    <definedName name="X29Y08_36">'[1]36'!$R$42</definedName>
    <definedName name="X29Y09_36">'[1]36'!$S$42</definedName>
    <definedName name="X29Y10_36">'[1]36'!$T$42</definedName>
    <definedName name="X29Y11_36">'[1]36'!$U$42</definedName>
    <definedName name="X29Y12_36">'[1]36'!$V$42</definedName>
    <definedName name="X29Y13_36">'[1]36'!$W$42</definedName>
    <definedName name="X29Y14_36">'[1]36'!$X$42</definedName>
    <definedName name="X29Y15_36">'[1]36'!$Y$42</definedName>
    <definedName name="X29Y16_36">'[1]36'!$Z$42</definedName>
    <definedName name="X29Y17_36">'[1]36'!$AA$42</definedName>
    <definedName name="X29Y18_36">'[1]36'!$AB$42</definedName>
    <definedName name="X29Y19_36">'[1]36'!$AC$42</definedName>
    <definedName name="X29Y20_36">'[1]36'!$AD$42</definedName>
    <definedName name="X29Y21_36">'[1]36'!$AE$42</definedName>
    <definedName name="X30Y01_36">'[1]36'!$K$43</definedName>
    <definedName name="X30Y02_36">'[1]36'!$L$43</definedName>
    <definedName name="X30Y03_36">'[1]36'!$M$43</definedName>
    <definedName name="X30Y04_36">'[1]36'!$N$43</definedName>
    <definedName name="X30Y05_36">'[1]36'!$O$43</definedName>
    <definedName name="X30Y06_36">'[1]36'!$P$43</definedName>
    <definedName name="X30Y07_36">'[1]36'!$Q$43</definedName>
    <definedName name="X30Y08_36">'[1]36'!$R$43</definedName>
    <definedName name="X30Y09_36">'[1]36'!$S$43</definedName>
    <definedName name="X30Y10_36">'[1]36'!$T$43</definedName>
    <definedName name="X30Y11_36">'[1]36'!$U$43</definedName>
    <definedName name="X30Y12_36">'[1]36'!$V$43</definedName>
    <definedName name="X30Y13_36">'[1]36'!$W$43</definedName>
    <definedName name="X30Y14_36">'[1]36'!$X$43</definedName>
    <definedName name="X30Y15_36">'[1]36'!$Y$43</definedName>
    <definedName name="X30Y16_36">'[1]36'!$Z$43</definedName>
    <definedName name="X30Y17_36">'[1]36'!$AA$43</definedName>
    <definedName name="X30Y18_36">'[1]36'!$AB$43</definedName>
    <definedName name="X30Y19_36">'[1]36'!$AC$43</definedName>
    <definedName name="X30Y20_36">'[1]36'!$AD$43</definedName>
    <definedName name="X30Y21_36">'[1]36'!$AE$43</definedName>
    <definedName name="X31Y01_36">'[1]36'!$K$44</definedName>
    <definedName name="X31Y02_36">'[1]36'!$L$44</definedName>
    <definedName name="X31Y03_36">'[1]36'!$M$44</definedName>
    <definedName name="X31Y04_36">'[1]36'!$N$44</definedName>
    <definedName name="X31Y05_36">'[1]36'!$O$44</definedName>
    <definedName name="X31Y06_36">'[1]36'!$P$44</definedName>
    <definedName name="X31Y07_36">'[1]36'!$Q$44</definedName>
    <definedName name="X31Y08_36">'[1]36'!$R$44</definedName>
    <definedName name="X31Y09_36">'[1]36'!$S$44</definedName>
    <definedName name="X31Y10_36">'[1]36'!$T$44</definedName>
    <definedName name="X31Y11_36">'[1]36'!$U$44</definedName>
    <definedName name="X31Y12_36">'[1]36'!$V$44</definedName>
    <definedName name="X31Y13_36">'[1]36'!$W$44</definedName>
    <definedName name="X31Y14_36">'[1]36'!$X$44</definedName>
    <definedName name="X31Y15_36">'[1]36'!$Y$44</definedName>
    <definedName name="X31Y16_36">'[1]36'!$Z$44</definedName>
    <definedName name="X31Y17_36">'[1]36'!$AA$44</definedName>
    <definedName name="X31Y18_36">'[1]36'!$AB$44</definedName>
    <definedName name="X31Y19_36">'[1]36'!$AC$44</definedName>
    <definedName name="X31Y20_36">'[1]36'!$AD$44</definedName>
    <definedName name="X31Y21_36">'[1]36'!$AE$44</definedName>
    <definedName name="X32Y01_36">'[1]36'!$K$45</definedName>
    <definedName name="X32Y02_36">'[1]36'!$L$45</definedName>
    <definedName name="X32Y03_36">'[1]36'!$M$45</definedName>
    <definedName name="X32Y04_36">'[1]36'!$N$45</definedName>
    <definedName name="X32Y05_36">'[1]36'!$O$45</definedName>
    <definedName name="X32Y06_36">'[1]36'!$P$45</definedName>
    <definedName name="X32Y07_36">'[1]36'!$Q$45</definedName>
    <definedName name="X32Y08_36">'[1]36'!$R$45</definedName>
    <definedName name="X32Y09_36">'[1]36'!$S$45</definedName>
    <definedName name="X32Y10_36">'[1]36'!$T$45</definedName>
    <definedName name="X32Y11_36">'[1]36'!$U$45</definedName>
    <definedName name="X32Y12_36">'[1]36'!$V$45</definedName>
    <definedName name="X32Y13_36">'[1]36'!$W$45</definedName>
    <definedName name="X32Y14_36">'[1]36'!$X$45</definedName>
    <definedName name="X32Y15_36">'[1]36'!$Y$45</definedName>
    <definedName name="X32Y16_36">'[1]36'!$Z$45</definedName>
    <definedName name="X32Y17_36">'[1]36'!$AA$45</definedName>
    <definedName name="X32Y18_36">'[1]36'!$AB$45</definedName>
    <definedName name="X32Y19_36">'[1]36'!$AC$45</definedName>
    <definedName name="X32Y20_36">'[1]36'!$AD$45</definedName>
    <definedName name="X32Y21_36">'[1]36'!$AE$45</definedName>
    <definedName name="X33Y01_36">'[1]36'!$K$46</definedName>
    <definedName name="X33Y02_13" localSheetId="14">'[2]13'!$Y$45</definedName>
    <definedName name="X33Y02_13" localSheetId="16">'[2]13'!$Y$45</definedName>
    <definedName name="X33Y02_13" localSheetId="17">'[2]13'!$Y$45</definedName>
    <definedName name="X33Y02_13" localSheetId="18">'[2]13'!$Y$45</definedName>
    <definedName name="X33Y02_13" localSheetId="15">'[2]13'!$Y$45</definedName>
    <definedName name="X33Y02_13">'[3]13'!$Y$45</definedName>
    <definedName name="X33Y02_36">'[1]36'!$L$46</definedName>
    <definedName name="X33Y03_13" localSheetId="14">'[2]13'!$Z$45</definedName>
    <definedName name="X33Y03_13" localSheetId="16">'[2]13'!$Z$45</definedName>
    <definedName name="X33Y03_13" localSheetId="17">'[2]13'!$Z$45</definedName>
    <definedName name="X33Y03_13" localSheetId="18">'[2]13'!$Z$45</definedName>
    <definedName name="X33Y03_13" localSheetId="15">'[2]13'!$Z$45</definedName>
    <definedName name="X33Y03_13">'[3]13'!$Z$45</definedName>
    <definedName name="X33Y03_36">'[1]36'!$M$46</definedName>
    <definedName name="X33Y04_36">'[1]36'!$N$46</definedName>
    <definedName name="X33Y05_36">'[1]36'!$O$46</definedName>
    <definedName name="X33Y06_36">'[1]36'!$P$46</definedName>
    <definedName name="X33Y07_36">'[1]36'!$Q$46</definedName>
    <definedName name="X33Y08_36">'[1]36'!$R$46</definedName>
    <definedName name="X33Y09_36">'[1]36'!$S$46</definedName>
    <definedName name="X33Y10_13" localSheetId="14">'[2]13'!$AG$45</definedName>
    <definedName name="X33Y10_13" localSheetId="16">'[2]13'!$AG$45</definedName>
    <definedName name="X33Y10_13" localSheetId="17">'[2]13'!$AG$45</definedName>
    <definedName name="X33Y10_13" localSheetId="18">'[2]13'!$AG$45</definedName>
    <definedName name="X33Y10_13" localSheetId="15">'[2]13'!$AG$45</definedName>
    <definedName name="X33Y10_13">'[3]13'!$AG$45</definedName>
    <definedName name="X33Y10_36">'[1]36'!$T$46</definedName>
    <definedName name="X33Y11_36">'[1]36'!$U$46</definedName>
    <definedName name="X33Y12_36">'[1]36'!$V$46</definedName>
    <definedName name="X33Y13_36">'[1]36'!$W$46</definedName>
    <definedName name="X33Y14_36">'[1]36'!$X$46</definedName>
    <definedName name="X33Y15_36">'[1]36'!$Y$46</definedName>
    <definedName name="X33Y16_36">'[1]36'!$Z$46</definedName>
    <definedName name="X33Y17_36">'[1]36'!$AA$46</definedName>
    <definedName name="X33Y18_36">'[1]36'!$AB$46</definedName>
    <definedName name="X33Y19_36">'[1]36'!$AC$46</definedName>
    <definedName name="X33Y20_36">'[1]36'!$AD$46</definedName>
    <definedName name="X33Y21_36">'[1]36'!$AE$46</definedName>
    <definedName name="X34Y02_13" localSheetId="14">'[2]13'!$Y$46</definedName>
    <definedName name="X34Y02_13" localSheetId="16">'[2]13'!$Y$46</definedName>
    <definedName name="X34Y02_13" localSheetId="17">'[2]13'!$Y$46</definedName>
    <definedName name="X34Y02_13" localSheetId="18">'[2]13'!$Y$46</definedName>
    <definedName name="X34Y02_13" localSheetId="15">'[2]13'!$Y$46</definedName>
    <definedName name="X34Y02_13">'[3]13'!$Y$46</definedName>
    <definedName name="X34Y03_13" localSheetId="14">'[2]13'!$Z$46</definedName>
    <definedName name="X34Y03_13" localSheetId="16">'[2]13'!$Z$46</definedName>
    <definedName name="X34Y03_13" localSheetId="17">'[2]13'!$Z$46</definedName>
    <definedName name="X34Y03_13" localSheetId="18">'[2]13'!$Z$46</definedName>
    <definedName name="X34Y03_13" localSheetId="15">'[2]13'!$Z$46</definedName>
    <definedName name="X34Y03_13">'[3]13'!$Z$46</definedName>
    <definedName name="X34Y10_13" localSheetId="14">'[2]13'!$AG$46</definedName>
    <definedName name="X34Y10_13" localSheetId="16">'[2]13'!$AG$46</definedName>
    <definedName name="X34Y10_13" localSheetId="17">'[2]13'!$AG$46</definedName>
    <definedName name="X34Y10_13" localSheetId="18">'[2]13'!$AG$46</definedName>
    <definedName name="X34Y10_13" localSheetId="15">'[2]13'!$AG$46</definedName>
    <definedName name="X34Y10_13">'[3]13'!$AG$46</definedName>
    <definedName name="X35Y02_13" localSheetId="14">'[2]13'!$Y$47</definedName>
    <definedName name="X35Y02_13" localSheetId="16">'[2]13'!$Y$47</definedName>
    <definedName name="X35Y02_13" localSheetId="17">'[2]13'!$Y$47</definedName>
    <definedName name="X35Y02_13" localSheetId="18">'[2]13'!$Y$47</definedName>
    <definedName name="X35Y02_13" localSheetId="15">'[2]13'!$Y$47</definedName>
    <definedName name="X35Y02_13">'[3]13'!$Y$47</definedName>
    <definedName name="X35Y03_13" localSheetId="14">'[2]13'!$Z$47</definedName>
    <definedName name="X35Y03_13" localSheetId="16">'[2]13'!$Z$47</definedName>
    <definedName name="X35Y03_13" localSheetId="17">'[2]13'!$Z$47</definedName>
    <definedName name="X35Y03_13" localSheetId="18">'[2]13'!$Z$47</definedName>
    <definedName name="X35Y03_13" localSheetId="15">'[2]13'!$Z$47</definedName>
    <definedName name="X35Y03_13">'[3]13'!$Z$47</definedName>
    <definedName name="X35Y10_13" localSheetId="14">'[2]13'!$AG$47</definedName>
    <definedName name="X35Y10_13" localSheetId="16">'[2]13'!$AG$47</definedName>
    <definedName name="X35Y10_13" localSheetId="17">'[2]13'!$AG$47</definedName>
    <definedName name="X35Y10_13" localSheetId="18">'[2]13'!$AG$47</definedName>
    <definedName name="X35Y10_13" localSheetId="15">'[2]13'!$AG$47</definedName>
    <definedName name="X35Y10_13">'[3]13'!$AG$47</definedName>
    <definedName name="カテゴリ一覧">[4]カテゴリ!$M$6:$M$16</definedName>
    <definedName name="フォーム共通定義_「画面ＩＤ」入力セルの位置_行" localSheetId="14">#REF!</definedName>
    <definedName name="フォーム共通定義_「画面ＩＤ」入力セルの位置_行" localSheetId="16">#REF!</definedName>
    <definedName name="フォーム共通定義_「画面ＩＤ」入力セルの位置_行" localSheetId="17">#REF!</definedName>
    <definedName name="フォーム共通定義_「画面ＩＤ」入力セルの位置_行" localSheetId="18">#REF!</definedName>
    <definedName name="フォーム共通定義_「画面ＩＤ」入力セルの位置_行" localSheetId="15">#REF!</definedName>
    <definedName name="フォーム共通定義_「画面ＩＤ」入力セルの位置_行">#REF!</definedName>
    <definedName name="フォーム共通定義_「画面ＩＤ」入力セルの位置_列" localSheetId="14">#REF!</definedName>
    <definedName name="フォーム共通定義_「画面ＩＤ」入力セルの位置_列" localSheetId="16">#REF!</definedName>
    <definedName name="フォーム共通定義_「画面ＩＤ」入力セルの位置_列" localSheetId="17">#REF!</definedName>
    <definedName name="フォーム共通定義_「画面ＩＤ」入力セルの位置_列" localSheetId="18">#REF!</definedName>
    <definedName name="フォーム共通定義_「画面ＩＤ」入力セルの位置_列" localSheetId="15">#REF!</definedName>
    <definedName name="フォーム共通定義_「画面ＩＤ」入力セルの位置_列">#REF!</definedName>
    <definedName name="画面イベント定義_「画面ＩＤ」入力セルの位置_行" localSheetId="14">#REF!</definedName>
    <definedName name="画面イベント定義_「画面ＩＤ」入力セルの位置_行" localSheetId="16">#REF!</definedName>
    <definedName name="画面イベント定義_「画面ＩＤ」入力セルの位置_行" localSheetId="17">#REF!</definedName>
    <definedName name="画面イベント定義_「画面ＩＤ」入力セルの位置_行" localSheetId="18">#REF!</definedName>
    <definedName name="画面イベント定義_「画面ＩＤ」入力セルの位置_行" localSheetId="15">#REF!</definedName>
    <definedName name="画面イベント定義_「画面ＩＤ」入力セルの位置_行">#REF!</definedName>
    <definedName name="画面イベント定義_「画面ＩＤ」入力セルの位置_列" localSheetId="14">#REF!</definedName>
    <definedName name="画面イベント定義_「画面ＩＤ」入力セルの位置_列" localSheetId="16">#REF!</definedName>
    <definedName name="画面イベント定義_「画面ＩＤ」入力セルの位置_列" localSheetId="17">#REF!</definedName>
    <definedName name="画面イベント定義_「画面ＩＤ」入力セルの位置_列" localSheetId="18">#REF!</definedName>
    <definedName name="画面イベント定義_「画面ＩＤ」入力セルの位置_列" localSheetId="15">#REF!</definedName>
    <definedName name="画面イベント定義_「画面ＩＤ」入力セルの位置_列">#REF!</definedName>
    <definedName name="単位">増減の明細!$H$2</definedName>
    <definedName name="論理データ型一覧">[4]論理データ型!$A$3:$A$41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9" l="1"/>
  <c r="B12" i="29"/>
  <c r="B13" i="29"/>
  <c r="B14" i="29"/>
  <c r="B30" i="11"/>
  <c r="F30" i="11"/>
  <c r="G16" i="30"/>
  <c r="C16" i="30"/>
  <c r="D16" i="30"/>
  <c r="E16" i="30"/>
  <c r="B16" i="30"/>
  <c r="D5" i="8"/>
  <c r="B6" i="29"/>
  <c r="B5" i="29"/>
  <c r="F6" i="10" l="1"/>
  <c r="E83" i="28" l="1"/>
  <c r="J25" i="38" l="1"/>
  <c r="I25" i="38"/>
  <c r="H25" i="38"/>
  <c r="G25" i="38"/>
  <c r="F25" i="38"/>
  <c r="D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11" i="38"/>
  <c r="K10" i="38"/>
  <c r="K9" i="38"/>
  <c r="K8" i="38"/>
  <c r="K7" i="38"/>
  <c r="K6" i="38"/>
  <c r="K5" i="38"/>
  <c r="K4" i="38"/>
  <c r="K3" i="38"/>
  <c r="K25" i="38" s="1"/>
  <c r="M25" i="38" s="1"/>
  <c r="J25" i="37"/>
  <c r="I25" i="37"/>
  <c r="H25" i="37"/>
  <c r="G25" i="37"/>
  <c r="F25" i="37"/>
  <c r="D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K6" i="37"/>
  <c r="K5" i="37"/>
  <c r="K4" i="37"/>
  <c r="K3" i="37"/>
  <c r="K25" i="37" s="1"/>
  <c r="M25" i="37" s="1"/>
  <c r="J25" i="36" l="1"/>
  <c r="I25" i="36"/>
  <c r="H25" i="36"/>
  <c r="G25" i="36"/>
  <c r="F25" i="36"/>
  <c r="D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K6" i="36"/>
  <c r="K5" i="36"/>
  <c r="K4" i="36"/>
  <c r="K3" i="36"/>
  <c r="J25" i="35"/>
  <c r="I25" i="35"/>
  <c r="H25" i="35"/>
  <c r="G25" i="35"/>
  <c r="F25" i="35"/>
  <c r="D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K4" i="35"/>
  <c r="K3" i="35"/>
  <c r="E94" i="28"/>
  <c r="E90" i="28"/>
  <c r="E86" i="28"/>
  <c r="E81" i="28"/>
  <c r="E77" i="28"/>
  <c r="E73" i="28"/>
  <c r="E68" i="28"/>
  <c r="E64" i="28"/>
  <c r="E60" i="28"/>
  <c r="E55" i="28"/>
  <c r="E51" i="28"/>
  <c r="E47" i="28"/>
  <c r="E37" i="28"/>
  <c r="E41" i="28"/>
  <c r="E33" i="28"/>
  <c r="E95" i="28" l="1"/>
  <c r="E96" i="28" s="1"/>
  <c r="E69" i="28"/>
  <c r="E70" i="28" s="1"/>
  <c r="E82" i="28"/>
  <c r="E56" i="28"/>
  <c r="E57" i="28" s="1"/>
  <c r="K25" i="36"/>
  <c r="M25" i="36" s="1"/>
  <c r="E42" i="28"/>
  <c r="E43" i="28" s="1"/>
  <c r="K25" i="35"/>
  <c r="M25" i="35" s="1"/>
  <c r="D11" i="31"/>
  <c r="D12" i="31"/>
  <c r="F4" i="14" l="1"/>
  <c r="G29" i="11"/>
  <c r="F29" i="11"/>
  <c r="C29" i="11"/>
  <c r="B29" i="11"/>
  <c r="G15" i="30"/>
  <c r="G14" i="30"/>
  <c r="F14" i="30"/>
  <c r="F15" i="30"/>
  <c r="J25" i="34" l="1"/>
  <c r="I25" i="34"/>
  <c r="H25" i="34"/>
  <c r="G25" i="34"/>
  <c r="F25" i="34"/>
  <c r="D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K25" i="34" s="1"/>
  <c r="M25" i="34" s="1"/>
  <c r="F1" i="27" l="1"/>
  <c r="C7" i="32"/>
  <c r="C3" i="32"/>
  <c r="E2" i="31"/>
  <c r="F6" i="14" l="1"/>
  <c r="G22" i="11" l="1"/>
  <c r="G30" i="11" s="1"/>
  <c r="F22" i="11"/>
  <c r="G7" i="11"/>
  <c r="F7" i="11"/>
  <c r="C7" i="11"/>
  <c r="C22" i="11" s="1"/>
  <c r="C30" i="11" s="1"/>
  <c r="B7" i="11"/>
  <c r="B22" i="11" s="1"/>
  <c r="F5" i="10"/>
  <c r="F4" i="10"/>
  <c r="F8" i="30" l="1"/>
  <c r="F7" i="30"/>
  <c r="F6" i="30"/>
  <c r="F5" i="30"/>
  <c r="K25" i="8" l="1"/>
  <c r="I25" i="8"/>
  <c r="H25" i="8"/>
  <c r="F25" i="8"/>
  <c r="D25" i="8"/>
  <c r="C25" i="8"/>
  <c r="B25" i="8"/>
  <c r="J23" i="8"/>
  <c r="E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1" i="8"/>
  <c r="I11" i="8"/>
  <c r="F11" i="8"/>
  <c r="D11" i="8"/>
  <c r="C11" i="8"/>
  <c r="B11" i="8"/>
  <c r="E25" i="8" l="1"/>
  <c r="J25" i="8"/>
  <c r="E11" i="21" l="1"/>
  <c r="E10" i="21"/>
  <c r="E9" i="21"/>
  <c r="E8" i="21"/>
  <c r="E7" i="21"/>
  <c r="E6" i="21"/>
  <c r="E5" i="21"/>
  <c r="E4" i="21"/>
  <c r="E3" i="21"/>
  <c r="H23" i="12" l="1"/>
  <c r="I23" i="12"/>
  <c r="J23" i="12"/>
  <c r="K23" i="12"/>
  <c r="B2" i="22" l="1"/>
  <c r="E2" i="28"/>
  <c r="F1" i="14"/>
  <c r="I1" i="29"/>
  <c r="K2" i="12"/>
  <c r="G1" i="11"/>
  <c r="C1" i="11"/>
  <c r="F1" i="10"/>
  <c r="G1" i="30"/>
  <c r="K1" i="21"/>
  <c r="F4" i="30" l="1"/>
  <c r="F9" i="30"/>
  <c r="F10" i="30"/>
  <c r="F11" i="30"/>
  <c r="F12" i="30"/>
  <c r="F13" i="30"/>
  <c r="F3" i="30"/>
  <c r="E28" i="28" l="1"/>
  <c r="E24" i="28"/>
  <c r="E20" i="28"/>
  <c r="E29" i="28" l="1"/>
  <c r="E30" i="28" s="1"/>
  <c r="F5" i="14" l="1"/>
  <c r="J7" i="21" l="1"/>
  <c r="E10" i="8"/>
  <c r="E9" i="8"/>
  <c r="E11" i="8" s="1"/>
  <c r="D5" i="31" l="1"/>
  <c r="F16" i="30" l="1"/>
  <c r="J4" i="21" l="1"/>
  <c r="J5" i="21"/>
  <c r="J6" i="21"/>
  <c r="G12" i="21" l="1"/>
  <c r="H12" i="21" s="1"/>
  <c r="E23" i="12" l="1"/>
  <c r="F23" i="12"/>
  <c r="G23" i="12"/>
  <c r="D23" i="12"/>
  <c r="B23" i="12" l="1"/>
  <c r="C23" i="12"/>
  <c r="D6" i="10" l="1"/>
  <c r="E6" i="10"/>
  <c r="C6" i="10"/>
  <c r="B6" i="10" l="1"/>
  <c r="J8" i="21"/>
  <c r="J9" i="21"/>
  <c r="J10" i="21"/>
  <c r="J11" i="21"/>
  <c r="J12" i="21"/>
  <c r="J3" i="21"/>
  <c r="C8" i="14" l="1"/>
  <c r="B8" i="14" l="1"/>
  <c r="D8" i="14" l="1"/>
  <c r="F7" i="14"/>
  <c r="F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吉澤 綾</author>
  </authors>
  <commentList>
    <comment ref="B8" authorId="0" shapeId="0" xr:uid="{2660D96E-F501-4CF0-B2A6-681A4CF30FEF}">
      <text>
        <r>
          <rPr>
            <b/>
            <sz val="9"/>
            <color indexed="81"/>
            <rFont val="MS P ゴシック"/>
            <family val="3"/>
            <charset val="128"/>
          </rPr>
          <t>吉澤 綾:</t>
        </r>
        <r>
          <rPr>
            <sz val="9"/>
            <color indexed="81"/>
            <rFont val="MS P ゴシック"/>
            <family val="3"/>
            <charset val="128"/>
          </rPr>
          <t xml:space="preserve">
入力シートでは「～給付費負」となっていた。</t>
        </r>
      </text>
    </comment>
  </commentList>
</comments>
</file>

<file path=xl/sharedStrings.xml><?xml version="1.0" encoding="utf-8"?>
<sst xmlns="http://schemas.openxmlformats.org/spreadsheetml/2006/main" count="698" uniqueCount="301">
  <si>
    <t>長期貸付金</t>
    <rPh sb="0" eb="2">
      <t>チョウキ</t>
    </rPh>
    <rPh sb="2" eb="5">
      <t>カシツケキン</t>
    </rPh>
    <phoneticPr fontId="6"/>
  </si>
  <si>
    <t>短期貸付金</t>
    <rPh sb="0" eb="2">
      <t>タンキ</t>
    </rPh>
    <rPh sb="2" eb="5">
      <t>カシツケキン</t>
    </rPh>
    <phoneticPr fontId="6"/>
  </si>
  <si>
    <t>合計</t>
    <rPh sb="0" eb="2">
      <t>ゴウケイ</t>
    </rPh>
    <phoneticPr fontId="6"/>
  </si>
  <si>
    <t>合計</t>
    <rPh sb="0" eb="2">
      <t>ゴウケイ</t>
    </rPh>
    <phoneticPr fontId="10"/>
  </si>
  <si>
    <t>③投資及び出資金の明細</t>
    <phoneticPr fontId="10"/>
  </si>
  <si>
    <t>市場価格のあるもの</t>
    <rPh sb="0" eb="2">
      <t>シジョウ</t>
    </rPh>
    <rPh sb="2" eb="4">
      <t>カカク</t>
    </rPh>
    <phoneticPr fontId="10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</si>
  <si>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</si>
  <si>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</si>
  <si>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 xml:space="preserve">
時価単価
（B）</t>
    <rPh sb="1" eb="3">
      <t>ジカ</t>
    </rPh>
    <rPh sb="3" eb="5">
      <t>タンカ</t>
    </rPh>
    <phoneticPr fontId="6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</si>
  <si>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</si>
  <si>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
（D)</t>
    <rPh sb="1" eb="3">
      <t>シュトク</t>
    </rPh>
    <rPh sb="3" eb="5">
      <t>タンカ</t>
    </rPh>
    <phoneticPr fontId="6"/>
  </si>
  <si>
    <t>取得原価
（A）×（D)
（E)</t>
    <rPh sb="0" eb="2">
      <t>シュトク</t>
    </rPh>
    <rPh sb="2" eb="4">
      <t>ゲンカ</t>
    </rPh>
    <phoneticPr fontId="10"/>
  </si>
  <si>
    <t>評価差額
（C）－（E)
（F)</t>
    <rPh sb="0" eb="2">
      <t>ヒョウカ</t>
    </rPh>
    <rPh sb="2" eb="4">
      <t>サガク</t>
    </rPh>
    <phoneticPr fontId="10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</si>
  <si>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0"/>
  </si>
  <si>
    <t>相手先名</t>
    <rPh sb="0" eb="3">
      <t>アイテサキ</t>
    </rPh>
    <rPh sb="3" eb="4">
      <t>メイ</t>
    </rPh>
    <phoneticPr fontId="6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</si>
  <si>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6"/>
  </si>
  <si>
    <t xml:space="preserve">
資産
（B)</t>
    <rPh sb="1" eb="3">
      <t>シサン</t>
    </rPh>
    <phoneticPr fontId="6"/>
  </si>
  <si>
    <t xml:space="preserve">
負債
（C)</t>
    <rPh sb="1" eb="3">
      <t>フサイ</t>
    </rPh>
    <phoneticPr fontId="6"/>
  </si>
  <si>
    <t>純資産額
（B）－（C)
（D)</t>
    <rPh sb="0" eb="3">
      <t>ジュンシサン</t>
    </rPh>
    <rPh sb="3" eb="4">
      <t>ガク</t>
    </rPh>
    <phoneticPr fontId="6"/>
  </si>
  <si>
    <t xml:space="preserve">
資本金
（E)</t>
    <rPh sb="1" eb="4">
      <t>シホンキン</t>
    </rPh>
    <phoneticPr fontId="6"/>
  </si>
  <si>
    <t>出資割合（％）
（A）/（E)
（F)</t>
    <rPh sb="0" eb="2">
      <t>シュッシ</t>
    </rPh>
    <rPh sb="2" eb="4">
      <t>ワリアイ</t>
    </rPh>
    <phoneticPr fontId="6"/>
  </si>
  <si>
    <t>実質価額
（D)×（F)
（G)</t>
    <rPh sb="0" eb="2">
      <t>ジッシツ</t>
    </rPh>
    <rPh sb="2" eb="4">
      <t>カガク</t>
    </rPh>
    <phoneticPr fontId="10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</si>
  <si>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0"/>
  </si>
  <si>
    <t xml:space="preserve">
出資金額
（A)</t>
    <rPh sb="1" eb="3">
      <t>シュッシ</t>
    </rPh>
    <rPh sb="3" eb="5">
      <t>キンガク</t>
    </rPh>
    <phoneticPr fontId="6"/>
  </si>
  <si>
    <t xml:space="preserve">
強制評価減
（H)</t>
    <rPh sb="1" eb="3">
      <t>キョウセイ</t>
    </rPh>
    <rPh sb="3" eb="5">
      <t>ヒョウカ</t>
    </rPh>
    <rPh sb="5" eb="6">
      <t>ゲン</t>
    </rPh>
    <phoneticPr fontId="10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</si>
  <si>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0"/>
  </si>
  <si>
    <t>種類</t>
    <rPh sb="0" eb="2">
      <t>シュルイ</t>
    </rPh>
    <phoneticPr fontId="6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</si>
  <si>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</si>
  <si>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0"/>
  </si>
  <si>
    <t>⑤貸付金の明細</t>
    <phoneticPr fontId="10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</si>
  <si>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0"/>
  </si>
  <si>
    <t>⑦未収金の明細</t>
    <rPh sb="1" eb="4">
      <t>ミシュウキン</t>
    </rPh>
    <rPh sb="5" eb="7">
      <t>メイサイ</t>
    </rPh>
    <phoneticPr fontId="10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</si>
  <si>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</si>
  <si>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6"/>
  </si>
  <si>
    <t>（２）負債項目の明細</t>
    <rPh sb="3" eb="5">
      <t>フサイ</t>
    </rPh>
    <rPh sb="5" eb="7">
      <t>コウモク</t>
    </rPh>
    <rPh sb="8" eb="10">
      <t>メイサイ</t>
    </rPh>
    <phoneticPr fontId="10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</si>
  <si>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0"/>
  </si>
  <si>
    <t>地方債残高</t>
    <rPh sb="0" eb="3">
      <t>チホウサイ</t>
    </rPh>
    <rPh sb="3" eb="5">
      <t>ザンダカ</t>
    </rPh>
    <phoneticPr fontId="13"/>
  </si>
  <si>
    <t>政府資金</t>
    <rPh sb="0" eb="2">
      <t>セイフ</t>
    </rPh>
    <rPh sb="2" eb="4">
      <t>シキン</t>
    </rPh>
    <phoneticPr fontId="1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</si>
  <si>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3"/>
  </si>
  <si>
    <t>市中銀行</t>
    <rPh sb="0" eb="2">
      <t>シチュウ</t>
    </rPh>
    <rPh sb="2" eb="4">
      <t>ギンコウ</t>
    </rPh>
    <phoneticPr fontId="13"/>
  </si>
  <si>
    <t>その他の
金融機関</t>
    <rPh sb="2" eb="3">
      <t>タ</t>
    </rPh>
    <rPh sb="5" eb="7">
      <t>キンユウ</t>
    </rPh>
    <rPh sb="7" eb="9">
      <t>キカン</t>
    </rPh>
    <phoneticPr fontId="13"/>
  </si>
  <si>
    <t>市場公募債</t>
    <rPh sb="0" eb="2">
      <t>シジョウ</t>
    </rPh>
    <rPh sb="2" eb="5">
      <t>コウボサイ</t>
    </rPh>
    <phoneticPr fontId="13"/>
  </si>
  <si>
    <t>その他</t>
    <rPh sb="2" eb="3">
      <t>タ</t>
    </rPh>
    <phoneticPr fontId="13"/>
  </si>
  <si>
    <t>うち1年内償還予定</t>
    <rPh sb="3" eb="5">
      <t>ネンナイ</t>
    </rPh>
    <rPh sb="5" eb="7">
      <t>ショウカン</t>
    </rPh>
    <rPh sb="7" eb="9">
      <t>ヨテイ</t>
    </rPh>
    <phoneticPr fontId="6"/>
  </si>
  <si>
    <t>うち共同発行債</t>
    <rPh sb="2" eb="4">
      <t>キョウドウ</t>
    </rPh>
    <rPh sb="4" eb="6">
      <t>ハッコウ</t>
    </rPh>
    <rPh sb="6" eb="7">
      <t>サイ</t>
    </rPh>
    <phoneticPr fontId="6"/>
  </si>
  <si>
    <t>うち住民公募債</t>
    <rPh sb="2" eb="4">
      <t>ジュウミン</t>
    </rPh>
    <rPh sb="4" eb="7">
      <t>コウボサイ</t>
    </rPh>
    <phoneticPr fontId="6"/>
  </si>
  <si>
    <t>⑤引当金の明細</t>
    <rPh sb="1" eb="4">
      <t>ヒキアテキン</t>
    </rPh>
    <rPh sb="5" eb="7">
      <t>メイサイ</t>
    </rPh>
    <phoneticPr fontId="10"/>
  </si>
  <si>
    <t>区分</t>
    <rPh sb="0" eb="2">
      <t>クブン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</si>
  <si>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</si>
  <si>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本年度増加額</t>
    <rPh sb="0" eb="3">
      <t>ホンネンド</t>
    </rPh>
    <rPh sb="3" eb="5">
      <t>ゾウカ</t>
    </rPh>
    <rPh sb="5" eb="6">
      <t>ガク</t>
    </rPh>
    <phoneticPr fontId="6"/>
  </si>
  <si>
    <t>本年度減少額</t>
    <rPh sb="0" eb="3">
      <t>ホンネンド</t>
    </rPh>
    <rPh sb="3" eb="6">
      <t>ゲンショウガク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</si>
  <si>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</si>
  <si>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目的使用</t>
    <rPh sb="0" eb="2">
      <t>モクテキ</t>
    </rPh>
    <rPh sb="2" eb="4">
      <t>シヨウ</t>
    </rPh>
    <phoneticPr fontId="10"/>
  </si>
  <si>
    <t>その他</t>
    <rPh sb="2" eb="3">
      <t>タ</t>
    </rPh>
    <phoneticPr fontId="10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</si>
  <si>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0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</si>
  <si>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0"/>
  </si>
  <si>
    <t>-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</si>
  <si>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</si>
  <si>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</si>
  <si>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-</t>
    <phoneticPr fontId="6"/>
  </si>
  <si>
    <t>【一般会計】</t>
    <rPh sb="1" eb="3">
      <t>イッパン</t>
    </rPh>
    <rPh sb="3" eb="5">
      <t>カイケイ</t>
    </rPh>
    <phoneticPr fontId="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</si>
  <si>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0"/>
  </si>
  <si>
    <t>（１）資金の明細</t>
    <rPh sb="3" eb="5">
      <t>シキン</t>
    </rPh>
    <rPh sb="6" eb="8">
      <t>メイサイ</t>
    </rPh>
    <phoneticPr fontId="10"/>
  </si>
  <si>
    <t>現金</t>
    <rPh sb="0" eb="2">
      <t>ゲンキン</t>
    </rPh>
    <phoneticPr fontId="6"/>
  </si>
  <si>
    <t>要求払預金</t>
    <rPh sb="0" eb="2">
      <t>ヨウキュウ</t>
    </rPh>
    <rPh sb="2" eb="3">
      <t>ハラ</t>
    </rPh>
    <rPh sb="3" eb="5">
      <t>ヨキン</t>
    </rPh>
    <phoneticPr fontId="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</si>
  <si>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</si>
  <si>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（１）補助金等の明細</t>
    <rPh sb="3" eb="7">
      <t>ホジョキンナド</t>
    </rPh>
    <rPh sb="8" eb="10">
      <t>メイサイ</t>
    </rPh>
    <phoneticPr fontId="10"/>
  </si>
  <si>
    <t>区分</t>
    <rPh sb="0" eb="2">
      <t>クブン</t>
    </rPh>
    <phoneticPr fontId="10"/>
  </si>
  <si>
    <t>名称</t>
    <rPh sb="0" eb="2">
      <t>メイショウ</t>
    </rPh>
    <phoneticPr fontId="10"/>
  </si>
  <si>
    <t>相手先</t>
    <rPh sb="0" eb="3">
      <t>アイテサキ</t>
    </rPh>
    <phoneticPr fontId="10"/>
  </si>
  <si>
    <t>金額</t>
    <rPh sb="0" eb="2">
      <t>キンガク</t>
    </rPh>
    <phoneticPr fontId="10"/>
  </si>
  <si>
    <t>支出目的</t>
    <rPh sb="0" eb="2">
      <t>シシュツ</t>
    </rPh>
    <rPh sb="2" eb="4">
      <t>モクテキ</t>
    </rPh>
    <phoneticPr fontId="10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</si>
  <si>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0"/>
  </si>
  <si>
    <t>その他</t>
    <rPh sb="2" eb="3">
      <t>タ</t>
    </rPh>
    <phoneticPr fontId="6"/>
  </si>
  <si>
    <t>計</t>
    <rPh sb="0" eb="1">
      <t>ケイ</t>
    </rPh>
    <phoneticPr fontId="10"/>
  </si>
  <si>
    <t>その他の補助金等</t>
    <rPh sb="2" eb="3">
      <t>タ</t>
    </rPh>
    <rPh sb="4" eb="7">
      <t>ホジョキン</t>
    </rPh>
    <rPh sb="7" eb="8">
      <t>ナド</t>
    </rPh>
    <phoneticPr fontId="10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</si>
  <si>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</si>
  <si>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（１）財源の明細</t>
    <rPh sb="3" eb="5">
      <t>ザイゲン</t>
    </rPh>
    <rPh sb="6" eb="8">
      <t>メイサイ</t>
    </rPh>
    <phoneticPr fontId="10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</si>
  <si>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</si>
  <si>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</si>
  <si>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金額</t>
    <rPh sb="0" eb="2">
      <t>キンガク</t>
    </rPh>
    <phoneticPr fontId="6"/>
  </si>
  <si>
    <t>税収等</t>
    <rPh sb="0" eb="2">
      <t>ゼイシュウ</t>
    </rPh>
    <rPh sb="2" eb="3">
      <t>ナド</t>
    </rPh>
    <phoneticPr fontId="6"/>
  </si>
  <si>
    <t>小計</t>
    <rPh sb="0" eb="2">
      <t>ショウケイ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</si>
  <si>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</si>
  <si>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資本的
補助金</t>
    <rPh sb="0" eb="3">
      <t>シホンテキ</t>
    </rPh>
    <rPh sb="4" eb="7">
      <t>ホジョキン</t>
    </rPh>
    <phoneticPr fontId="10"/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</si>
  <si>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</si>
  <si>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</si>
  <si>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経常的
補助金</t>
    <rPh sb="0" eb="3">
      <t>ケイジョウテキ</t>
    </rPh>
    <rPh sb="4" eb="7">
      <t>ホジョキン</t>
    </rPh>
    <phoneticPr fontId="10"/>
  </si>
  <si>
    <t>（２）財源情報の明細</t>
    <rPh sb="3" eb="5">
      <t>ザイゲン</t>
    </rPh>
    <rPh sb="5" eb="7">
      <t>ジョウホウ</t>
    </rPh>
    <rPh sb="8" eb="10">
      <t>メイサイ</t>
    </rPh>
    <phoneticPr fontId="10"/>
  </si>
  <si>
    <t>内訳</t>
    <rPh sb="0" eb="2">
      <t>ウチワケ</t>
    </rPh>
    <phoneticPr fontId="10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</si>
  <si>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0"/>
  </si>
  <si>
    <t>地方債</t>
    <rPh sb="0" eb="3">
      <t>チホウサイ</t>
    </rPh>
    <phoneticPr fontId="10"/>
  </si>
  <si>
    <t>税収等</t>
    <rPh sb="0" eb="3">
      <t>ゼイシュウナド</t>
    </rPh>
    <phoneticPr fontId="10"/>
  </si>
  <si>
    <t>その他</t>
    <rPh sb="2" eb="3">
      <t>ホカ</t>
    </rPh>
    <phoneticPr fontId="10"/>
  </si>
  <si>
    <t>純行政コスト</t>
    <rPh sb="0" eb="1">
      <t>ジュン</t>
    </rPh>
    <rPh sb="1" eb="3">
      <t>ギョウセイ</t>
    </rPh>
    <phoneticPr fontId="10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</si>
  <si>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0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</si>
  <si>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0"/>
  </si>
  <si>
    <t>1.5％以下</t>
    <rPh sb="4" eb="6">
      <t>イカ</t>
    </rPh>
    <phoneticPr fontId="13"/>
  </si>
  <si>
    <t>1.5％超
2.0％以下</t>
    <rPh sb="4" eb="5">
      <t>チョウ</t>
    </rPh>
    <rPh sb="10" eb="12">
      <t>イカ</t>
    </rPh>
    <phoneticPr fontId="13"/>
  </si>
  <si>
    <t>2.0％超
2.5％以下</t>
    <rPh sb="4" eb="5">
      <t>チョウ</t>
    </rPh>
    <rPh sb="10" eb="12">
      <t>イカ</t>
    </rPh>
    <phoneticPr fontId="13"/>
  </si>
  <si>
    <t>2.5％超
3.0％以下</t>
    <rPh sb="4" eb="5">
      <t>チョウ</t>
    </rPh>
    <rPh sb="10" eb="12">
      <t>イカ</t>
    </rPh>
    <phoneticPr fontId="13"/>
  </si>
  <si>
    <t>3.0％超
3.5％以下</t>
    <rPh sb="4" eb="5">
      <t>チョウ</t>
    </rPh>
    <rPh sb="10" eb="12">
      <t>イカ</t>
    </rPh>
    <phoneticPr fontId="13"/>
  </si>
  <si>
    <t>3.5％超
4.0％以下</t>
    <rPh sb="4" eb="5">
      <t>チョウ</t>
    </rPh>
    <rPh sb="10" eb="12">
      <t>イカ</t>
    </rPh>
    <phoneticPr fontId="13"/>
  </si>
  <si>
    <t>4.0％超</t>
    <rPh sb="4" eb="5">
      <t>チョウ</t>
    </rPh>
    <phoneticPr fontId="1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</si>
  <si>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3"/>
  </si>
  <si>
    <t>１年以内</t>
    <rPh sb="1" eb="2">
      <t>ネン</t>
    </rPh>
    <rPh sb="2" eb="4">
      <t>イナイ</t>
    </rPh>
    <phoneticPr fontId="6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</si>
  <si>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</si>
  <si>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</si>
  <si>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</si>
  <si>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</si>
  <si>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6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</si>
  <si>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</si>
  <si>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</si>
  <si>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20年超</t>
    <rPh sb="2" eb="3">
      <t>ネン</t>
    </rPh>
    <rPh sb="3" eb="4">
      <t>チョウ</t>
    </rPh>
    <phoneticPr fontId="6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</si>
  <si>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3"/>
  </si>
  <si>
    <t>契約条項の概要</t>
    <rPh sb="0" eb="2">
      <t>ケイヤク</t>
    </rPh>
    <rPh sb="2" eb="4">
      <t>ジョウコウ</t>
    </rPh>
    <rPh sb="5" eb="7">
      <t>ガイヨウ</t>
    </rPh>
    <phoneticPr fontId="13"/>
  </si>
  <si>
    <t>④基金の明細</t>
    <phoneticPr fontId="10"/>
  </si>
  <si>
    <t>地方譲与税</t>
    <rPh sb="0" eb="2">
      <t>チホウ</t>
    </rPh>
    <rPh sb="2" eb="4">
      <t>ジョウヨ</t>
    </rPh>
    <rPh sb="4" eb="5">
      <t>ゼイ</t>
    </rPh>
    <phoneticPr fontId="14"/>
  </si>
  <si>
    <t>利子割交付金</t>
    <rPh sb="0" eb="2">
      <t>リシ</t>
    </rPh>
    <rPh sb="2" eb="3">
      <t>ワリ</t>
    </rPh>
    <rPh sb="3" eb="6">
      <t>コウフキン</t>
    </rPh>
    <phoneticPr fontId="14"/>
  </si>
  <si>
    <t>配当割交付金</t>
    <rPh sb="0" eb="2">
      <t>ハイトウ</t>
    </rPh>
    <rPh sb="2" eb="3">
      <t>ワリ</t>
    </rPh>
    <rPh sb="3" eb="6">
      <t>コウフキン</t>
    </rPh>
    <phoneticPr fontId="14"/>
  </si>
  <si>
    <t>一般公共事業</t>
  </si>
  <si>
    <t>公営住宅建設</t>
  </si>
  <si>
    <t>災害復旧</t>
  </si>
  <si>
    <t>教育・福祉施設</t>
  </si>
  <si>
    <t>一般単独事業</t>
  </si>
  <si>
    <t>その他</t>
  </si>
  <si>
    <t>臨時財政対策債</t>
  </si>
  <si>
    <t>株式等譲渡所得割交付金</t>
    <phoneticPr fontId="6"/>
  </si>
  <si>
    <t>法人事業税交付金</t>
    <phoneticPr fontId="6"/>
  </si>
  <si>
    <t>地方消費税交付金</t>
    <phoneticPr fontId="6"/>
  </si>
  <si>
    <t>ゴルフ場利用税交付金</t>
    <phoneticPr fontId="6"/>
  </si>
  <si>
    <t>地方特例交付金</t>
    <phoneticPr fontId="6"/>
  </si>
  <si>
    <t>地方交付税</t>
    <phoneticPr fontId="6"/>
  </si>
  <si>
    <t>交通安全対策特別交付金</t>
    <phoneticPr fontId="6"/>
  </si>
  <si>
    <t>分担金及び負担金</t>
    <phoneticPr fontId="6"/>
  </si>
  <si>
    <t>寄付金</t>
    <rPh sb="0" eb="3">
      <t>キフキン</t>
    </rPh>
    <phoneticPr fontId="6"/>
  </si>
  <si>
    <t>（単位：千円）</t>
  </si>
  <si>
    <t>狭山市土地開発公社</t>
  </si>
  <si>
    <t>（一財）狭山市勤労者福祉サービスセンター</t>
    <rPh sb="1" eb="2">
      <t>イチ</t>
    </rPh>
    <rPh sb="2" eb="3">
      <t>ザイ</t>
    </rPh>
    <phoneticPr fontId="12"/>
  </si>
  <si>
    <t>埼玉県農業信用基金協会</t>
  </si>
  <si>
    <t>埼玉県信用保証協会</t>
  </si>
  <si>
    <t>（公社）埼玉県農林公社</t>
    <rPh sb="1" eb="2">
      <t>コウ</t>
    </rPh>
    <rPh sb="2" eb="3">
      <t>シャ</t>
    </rPh>
    <phoneticPr fontId="12"/>
  </si>
  <si>
    <t>（一財）埼玉県勤労者福祉センター</t>
  </si>
  <si>
    <t>株式会社テレビ埼玉</t>
  </si>
  <si>
    <t>（社福）狭山市社会福祉協議会（社会福祉活動基金）</t>
    <rPh sb="1" eb="3">
      <t>シャフク</t>
    </rPh>
    <rPh sb="4" eb="6">
      <t>サヤマ</t>
    </rPh>
    <rPh sb="6" eb="7">
      <t>シ</t>
    </rPh>
    <rPh sb="7" eb="9">
      <t>シャカイ</t>
    </rPh>
    <rPh sb="9" eb="11">
      <t>フクシ</t>
    </rPh>
    <rPh sb="11" eb="14">
      <t>キョウギカイ</t>
    </rPh>
    <phoneticPr fontId="12"/>
  </si>
  <si>
    <t>川越総合卸売市場株式会社</t>
  </si>
  <si>
    <t>狭山ケーブルテレビ株式会社</t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</si>
  <si>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0"/>
  </si>
  <si>
    <t>種類</t>
  </si>
  <si>
    <t>現金預金</t>
  </si>
  <si>
    <t>有価証券</t>
  </si>
  <si>
    <t>土地</t>
  </si>
  <si>
    <t>(参考)財産に関する
調書記載額</t>
  </si>
  <si>
    <t>合計
（貸借対称表計上額）</t>
    <phoneticPr fontId="10"/>
  </si>
  <si>
    <t>財政調整基金</t>
    <rPh sb="0" eb="6">
      <t>ザイチョウ</t>
    </rPh>
    <phoneticPr fontId="10"/>
  </si>
  <si>
    <t>公共施設整備基金　</t>
    <rPh sb="0" eb="2">
      <t>コウキョウ</t>
    </rPh>
    <rPh sb="2" eb="4">
      <t>シセツ</t>
    </rPh>
    <rPh sb="4" eb="6">
      <t>セイビ</t>
    </rPh>
    <rPh sb="6" eb="8">
      <t>キキン</t>
    </rPh>
    <phoneticPr fontId="14"/>
  </si>
  <si>
    <t>教育施設整備基金</t>
    <rPh sb="0" eb="2">
      <t>キョウイク</t>
    </rPh>
    <rPh sb="2" eb="4">
      <t>シセツ</t>
    </rPh>
    <rPh sb="4" eb="6">
      <t>セイビ</t>
    </rPh>
    <rPh sb="6" eb="8">
      <t>キキン</t>
    </rPh>
    <phoneticPr fontId="1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</si>
  <si>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14"/>
  </si>
  <si>
    <t>都市基盤整備基金</t>
    <rPh sb="0" eb="2">
      <t>トシ</t>
    </rPh>
    <rPh sb="2" eb="4">
      <t>キバン</t>
    </rPh>
    <rPh sb="4" eb="6">
      <t>セイビ</t>
    </rPh>
    <rPh sb="6" eb="8">
      <t>キキン</t>
    </rPh>
    <phoneticPr fontId="14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</si>
  <si>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14"/>
  </si>
  <si>
    <t>みどりの基金</t>
    <rPh sb="4" eb="6">
      <t>キキン</t>
    </rPh>
    <phoneticPr fontId="14"/>
  </si>
  <si>
    <t>文化及び産業功労者等奨励基金</t>
    <rPh sb="0" eb="2">
      <t>ブンカ</t>
    </rPh>
    <rPh sb="2" eb="3">
      <t>オヨ</t>
    </rPh>
    <rPh sb="4" eb="6">
      <t>サンギョウ</t>
    </rPh>
    <rPh sb="6" eb="9">
      <t>コウロウシャ</t>
    </rPh>
    <rPh sb="9" eb="10">
      <t>トウ</t>
    </rPh>
    <rPh sb="10" eb="12">
      <t>ショウレイ</t>
    </rPh>
    <rPh sb="12" eb="14">
      <t>キキン</t>
    </rPh>
    <phoneticPr fontId="14"/>
  </si>
  <si>
    <t>環境保全創造基金</t>
    <rPh sb="0" eb="2">
      <t>カンキョウ</t>
    </rPh>
    <rPh sb="2" eb="4">
      <t>ホゼン</t>
    </rPh>
    <rPh sb="4" eb="6">
      <t>ソウゾウ</t>
    </rPh>
    <rPh sb="6" eb="8">
      <t>キキン</t>
    </rPh>
    <phoneticPr fontId="14"/>
  </si>
  <si>
    <t>特定防衛施設周辺整備調整交付金事業基金</t>
    <rPh sb="0" eb="2">
      <t>トクテイ</t>
    </rPh>
    <rPh sb="2" eb="4">
      <t>ボウエイ</t>
    </rPh>
    <rPh sb="4" eb="6">
      <t>シセツ</t>
    </rPh>
    <rPh sb="6" eb="8">
      <t>シュウヘン</t>
    </rPh>
    <rPh sb="8" eb="10">
      <t>セイビ</t>
    </rPh>
    <rPh sb="10" eb="12">
      <t>チョウセイ</t>
    </rPh>
    <rPh sb="12" eb="15">
      <t>コウフキン</t>
    </rPh>
    <rPh sb="15" eb="17">
      <t>ジギョウ</t>
    </rPh>
    <rPh sb="17" eb="19">
      <t>キキン</t>
    </rPh>
    <phoneticPr fontId="14"/>
  </si>
  <si>
    <t>土地開発基金</t>
    <rPh sb="0" eb="2">
      <t>トチ</t>
    </rPh>
    <rPh sb="2" eb="4">
      <t>カイハツ</t>
    </rPh>
    <rPh sb="4" eb="6">
      <t>キキン</t>
    </rPh>
    <phoneticPr fontId="16"/>
  </si>
  <si>
    <t>奨学金貸付金</t>
    <rPh sb="0" eb="3">
      <t>ショウガクキン</t>
    </rPh>
    <rPh sb="3" eb="6">
      <t>カシツケキン</t>
    </rPh>
    <phoneticPr fontId="21"/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</si>
  <si>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10">
      <t>カシツケキン</t>
    </rPh>
    <phoneticPr fontId="21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</si>
  <si>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0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</si>
  <si>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</si>
  <si>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【貸付金】</t>
    <rPh sb="1" eb="4">
      <t>カシツケキン</t>
    </rPh>
    <phoneticPr fontId="6"/>
  </si>
  <si>
    <t>その他の貸付金</t>
    <rPh sb="2" eb="3">
      <t>タ</t>
    </rPh>
    <rPh sb="4" eb="7">
      <t>カシツケキン</t>
    </rPh>
    <phoneticPr fontId="9"/>
  </si>
  <si>
    <t>　　奨学金貸付金</t>
    <rPh sb="2" eb="5">
      <t>ショウガクキン</t>
    </rPh>
    <rPh sb="5" eb="7">
      <t>カシツケ</t>
    </rPh>
    <rPh sb="7" eb="8">
      <t>キン</t>
    </rPh>
    <phoneticPr fontId="24"/>
  </si>
  <si>
    <t>　　住宅新築資金等貸付金</t>
    <rPh sb="2" eb="4">
      <t>ジュウタク</t>
    </rPh>
    <rPh sb="4" eb="6">
      <t>シンチク</t>
    </rPh>
    <rPh sb="6" eb="9">
      <t>シキントウ</t>
    </rPh>
    <rPh sb="9" eb="11">
      <t>カシツケ</t>
    </rPh>
    <rPh sb="11" eb="12">
      <t>キン</t>
    </rPh>
    <phoneticPr fontId="24"/>
  </si>
  <si>
    <t>【未収金】</t>
    <rPh sb="1" eb="4">
      <t>ミシュウキン</t>
    </rPh>
    <phoneticPr fontId="4"/>
  </si>
  <si>
    <t>税収等</t>
    <rPh sb="0" eb="2">
      <t>ゼイシュウ</t>
    </rPh>
    <rPh sb="2" eb="3">
      <t>トウ</t>
    </rPh>
    <phoneticPr fontId="8"/>
  </si>
  <si>
    <t>　　市民税(個人）</t>
    <rPh sb="2" eb="5">
      <t>シミンゼイ</t>
    </rPh>
    <rPh sb="6" eb="8">
      <t>コジン</t>
    </rPh>
    <phoneticPr fontId="4"/>
  </si>
  <si>
    <t>　　市民税(法人）</t>
    <rPh sb="2" eb="5">
      <t>シミンゼイ</t>
    </rPh>
    <rPh sb="6" eb="8">
      <t>ホウジン</t>
    </rPh>
    <phoneticPr fontId="4"/>
  </si>
  <si>
    <t>　　固定資産税</t>
    <rPh sb="2" eb="4">
      <t>コテイ</t>
    </rPh>
    <rPh sb="4" eb="6">
      <t>シサン</t>
    </rPh>
    <rPh sb="6" eb="7">
      <t>ゼイ</t>
    </rPh>
    <phoneticPr fontId="4"/>
  </si>
  <si>
    <t>　　軽自動車税</t>
    <rPh sb="2" eb="3">
      <t>ケイ</t>
    </rPh>
    <rPh sb="3" eb="6">
      <t>ジドウシャ</t>
    </rPh>
    <rPh sb="6" eb="7">
      <t>ゼイ</t>
    </rPh>
    <phoneticPr fontId="4"/>
  </si>
  <si>
    <t>　　都市計画税</t>
    <rPh sb="2" eb="4">
      <t>トシ</t>
    </rPh>
    <rPh sb="4" eb="6">
      <t>ケイカク</t>
    </rPh>
    <rPh sb="6" eb="7">
      <t>ゼイ</t>
    </rPh>
    <phoneticPr fontId="4"/>
  </si>
  <si>
    <t>　　児童福祉費負担金</t>
    <rPh sb="2" eb="4">
      <t>ジドウ</t>
    </rPh>
    <rPh sb="4" eb="7">
      <t>フクシヒ</t>
    </rPh>
    <rPh sb="7" eb="10">
      <t>フタンキン</t>
    </rPh>
    <phoneticPr fontId="4"/>
  </si>
  <si>
    <t>その他の未収金</t>
    <rPh sb="2" eb="3">
      <t>タ</t>
    </rPh>
    <rPh sb="4" eb="7">
      <t>ミシュウキン</t>
    </rPh>
    <phoneticPr fontId="8"/>
  </si>
  <si>
    <t>　　民生使用料</t>
    <rPh sb="2" eb="4">
      <t>ミンセイ</t>
    </rPh>
    <rPh sb="4" eb="7">
      <t>シヨウリョウ</t>
    </rPh>
    <phoneticPr fontId="21"/>
  </si>
  <si>
    <t>　　住宅使用料</t>
    <rPh sb="2" eb="4">
      <t>ジュウタク</t>
    </rPh>
    <rPh sb="4" eb="7">
      <t>シヨウリョウ</t>
    </rPh>
    <phoneticPr fontId="4"/>
  </si>
  <si>
    <t>　　小学校使用料</t>
    <rPh sb="2" eb="5">
      <t>ショウガッコウ</t>
    </rPh>
    <rPh sb="5" eb="8">
      <t>シヨウリョウ</t>
    </rPh>
    <phoneticPr fontId="4"/>
  </si>
  <si>
    <t>　　財産貸付収入</t>
    <rPh sb="2" eb="4">
      <t>ザイサン</t>
    </rPh>
    <rPh sb="4" eb="6">
      <t>カシツケ</t>
    </rPh>
    <rPh sb="6" eb="8">
      <t>シュウニュウ</t>
    </rPh>
    <phoneticPr fontId="4"/>
  </si>
  <si>
    <t>　　雑入</t>
    <rPh sb="2" eb="3">
      <t>ザツ</t>
    </rPh>
    <rPh sb="3" eb="4">
      <t>ニュウ</t>
    </rPh>
    <phoneticPr fontId="6"/>
  </si>
  <si>
    <t>減税補てん債</t>
  </si>
  <si>
    <t>財源対策債</t>
  </si>
  <si>
    <t>都道府県貸付金</t>
  </si>
  <si>
    <t>防災・減災</t>
  </si>
  <si>
    <t>減収補てん債</t>
  </si>
  <si>
    <t>全国防災</t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</si>
  <si>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0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</si>
  <si>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0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</si>
  <si>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0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</si>
  <si>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6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</si>
  <si>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6"/>
  </si>
  <si>
    <t xml:space="preserve">保育所等整備事業費補助金                                    </t>
  </si>
  <si>
    <t>市内民間保育所等</t>
    <phoneticPr fontId="6"/>
  </si>
  <si>
    <t>施設整備補助</t>
    <phoneticPr fontId="6"/>
  </si>
  <si>
    <t>特別定額給付金</t>
  </si>
  <si>
    <t>埼玉西部消防組合負担金</t>
  </si>
  <si>
    <t>施設型給付費</t>
  </si>
  <si>
    <t>対象者</t>
    <rPh sb="0" eb="3">
      <t>タイショウシャ</t>
    </rPh>
    <phoneticPr fontId="4"/>
  </si>
  <si>
    <t>埼玉西部消防組合</t>
  </si>
  <si>
    <t>埼玉県後期高齢者医療広域連合</t>
  </si>
  <si>
    <t>埼玉県後期高齢者医療広域連合療養給付費負担金</t>
    <rPh sb="19" eb="22">
      <t>フタンキン</t>
    </rPh>
    <phoneticPr fontId="6"/>
  </si>
  <si>
    <t>短期投資</t>
    <rPh sb="0" eb="2">
      <t>タンキ</t>
    </rPh>
    <rPh sb="2" eb="4">
      <t>トウシ</t>
    </rPh>
    <phoneticPr fontId="5"/>
  </si>
  <si>
    <t>【一般会計】</t>
    <rPh sb="1" eb="3">
      <t>イッパン</t>
    </rPh>
    <rPh sb="3" eb="5">
      <t>カイケイ</t>
    </rPh>
    <phoneticPr fontId="10"/>
  </si>
  <si>
    <t>款</t>
    <rPh sb="0" eb="1">
      <t>カン</t>
    </rPh>
    <phoneticPr fontId="38"/>
  </si>
  <si>
    <t>決算書税収</t>
    <rPh sb="0" eb="3">
      <t>ケッサンショ</t>
    </rPh>
    <rPh sb="3" eb="5">
      <t>ゼイシュウ</t>
    </rPh>
    <phoneticPr fontId="10"/>
  </si>
  <si>
    <t>未収金計上</t>
    <rPh sb="0" eb="3">
      <t>ミシュウキン</t>
    </rPh>
    <rPh sb="3" eb="5">
      <t>ケイジョウ</t>
    </rPh>
    <phoneticPr fontId="10"/>
  </si>
  <si>
    <t>還付未払金</t>
    <rPh sb="0" eb="2">
      <t>カンプ</t>
    </rPh>
    <rPh sb="2" eb="5">
      <t>ミバライキン</t>
    </rPh>
    <phoneticPr fontId="10"/>
  </si>
  <si>
    <t>財務書類</t>
    <rPh sb="0" eb="2">
      <t>ザイム</t>
    </rPh>
    <rPh sb="2" eb="4">
      <t>ショルイ</t>
    </rPh>
    <phoneticPr fontId="10"/>
  </si>
  <si>
    <t>税収</t>
    <rPh sb="0" eb="2">
      <t>ゼイシュウ</t>
    </rPh>
    <phoneticPr fontId="6"/>
  </si>
  <si>
    <t>（NW税収）</t>
    <rPh sb="3" eb="5">
      <t>ゼイシュウ</t>
    </rPh>
    <phoneticPr fontId="6"/>
  </si>
  <si>
    <t>市税</t>
    <rPh sb="0" eb="2">
      <t>シゼイ</t>
    </rPh>
    <phoneticPr fontId="6"/>
  </si>
  <si>
    <t>地方譲与税</t>
    <rPh sb="0" eb="2">
      <t>チホウ</t>
    </rPh>
    <rPh sb="2" eb="5">
      <t>ジョウヨゼイ</t>
    </rPh>
    <phoneticPr fontId="6"/>
  </si>
  <si>
    <t>利子割交付金</t>
    <rPh sb="0" eb="3">
      <t>リシワリ</t>
    </rPh>
    <rPh sb="3" eb="6">
      <t>コウフキン</t>
    </rPh>
    <phoneticPr fontId="6"/>
  </si>
  <si>
    <t>配当割交付金</t>
    <rPh sb="0" eb="3">
      <t>ハイトウワリ</t>
    </rPh>
    <rPh sb="3" eb="6">
      <t>コウフキン</t>
    </rPh>
    <phoneticPr fontId="6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</si>
  <si>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</si>
  <si>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</si>
  <si>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</si>
  <si>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</si>
  <si>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環境性能割交付金</t>
    <rPh sb="0" eb="4">
      <t>カンキョウセイノウ</t>
    </rPh>
    <rPh sb="4" eb="5">
      <t>ワリ</t>
    </rPh>
    <rPh sb="5" eb="8">
      <t>コウフキン</t>
    </rPh>
    <phoneticPr fontId="6"/>
  </si>
  <si>
    <t>国有提供施設等所在市町村助成交付金</t>
    <rPh sb="0" eb="4">
      <t>コクユウテイキョウ</t>
    </rPh>
    <rPh sb="4" eb="7">
      <t>シセツトウ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</si>
  <si>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</si>
  <si>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5">
      <t>チホウコウフゼイ</t>
    </rPh>
    <phoneticPr fontId="6"/>
  </si>
  <si>
    <t>交通安全対策特別交付金</t>
    <rPh sb="0" eb="4">
      <t>コウツウアンゼン</t>
    </rPh>
    <rPh sb="4" eb="6">
      <t>タイサク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</si>
  <si>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</si>
  <si>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繰入金</t>
    <rPh sb="0" eb="3">
      <t>クリイレキン</t>
    </rPh>
    <phoneticPr fontId="6"/>
  </si>
  <si>
    <t>+</t>
    <phoneticPr fontId="6"/>
  </si>
  <si>
    <t>当年度調整額</t>
    <rPh sb="3" eb="5">
      <t>チョウセイ</t>
    </rPh>
    <rPh sb="5" eb="6">
      <t>ガク</t>
    </rPh>
    <phoneticPr fontId="0"/>
  </si>
  <si>
    <t>当年度
収入済額</t>
  </si>
  <si>
    <t>未払金（増加）</t>
    <rPh sb="0" eb="3">
      <t>ミバライキン</t>
    </rPh>
    <rPh sb="4" eb="6">
      <t>ゾウカ</t>
    </rPh>
    <phoneticPr fontId="6"/>
  </si>
  <si>
    <t>未払金（減少）</t>
    <rPh sb="0" eb="3">
      <t>ミバライキン</t>
    </rPh>
    <rPh sb="4" eb="6">
      <t>ゲンショウ</t>
    </rPh>
    <phoneticPr fontId="6"/>
  </si>
  <si>
    <t>市税</t>
    <rPh sb="0" eb="1">
      <t>シ</t>
    </rPh>
    <rPh sb="1" eb="2">
      <t>ゼイ</t>
    </rPh>
    <phoneticPr fontId="6"/>
  </si>
  <si>
    <t>環境性能割交付金</t>
    <phoneticPr fontId="6"/>
  </si>
  <si>
    <t>国有提供施設等所在市町村助成交付金</t>
    <phoneticPr fontId="6"/>
  </si>
  <si>
    <t>国民健康保険事業特別会計(財政調整基金)</t>
    <rPh sb="13" eb="15">
      <t>ザイセイ</t>
    </rPh>
    <rPh sb="15" eb="17">
      <t>チョウセイ</t>
    </rPh>
    <rPh sb="17" eb="19">
      <t>キキン</t>
    </rPh>
    <phoneticPr fontId="10"/>
  </si>
  <si>
    <t>介護保険給付費等準備基金</t>
    <rPh sb="0" eb="2">
      <t>カイゴ</t>
    </rPh>
    <rPh sb="2" eb="4">
      <t>ホケン</t>
    </rPh>
    <rPh sb="4" eb="7">
      <t>キュウフヒ</t>
    </rPh>
    <rPh sb="7" eb="8">
      <t>トウ</t>
    </rPh>
    <rPh sb="8" eb="10">
      <t>ジュンビ</t>
    </rPh>
    <rPh sb="10" eb="12">
      <t>キキン</t>
    </rPh>
    <phoneticPr fontId="5"/>
  </si>
  <si>
    <t>国民健康保険特別会計</t>
  </si>
  <si>
    <t>介護保険特別会計</t>
  </si>
  <si>
    <t>後期高齢者医療特別会計</t>
  </si>
  <si>
    <t>合計(一般会計等)</t>
    <rPh sb="0" eb="2">
      <t>ゴウケイ</t>
    </rPh>
    <rPh sb="3" eb="5">
      <t>イッパン</t>
    </rPh>
    <rPh sb="5" eb="7">
      <t>カイケイ</t>
    </rPh>
    <rPh sb="7" eb="8">
      <t>トウ</t>
    </rPh>
    <phoneticPr fontId="6"/>
  </si>
  <si>
    <t>・全体会計</t>
    <rPh sb="1" eb="3">
      <t>ゼンタイ</t>
    </rPh>
    <rPh sb="3" eb="5">
      <t>カイケイ</t>
    </rPh>
    <phoneticPr fontId="6"/>
  </si>
  <si>
    <t>水道事業会計</t>
    <rPh sb="0" eb="2">
      <t>スイドウ</t>
    </rPh>
    <rPh sb="2" eb="4">
      <t>ジギョウ</t>
    </rPh>
    <rPh sb="4" eb="6">
      <t>カイケイ</t>
    </rPh>
    <phoneticPr fontId="6"/>
  </si>
  <si>
    <t>下水道事業会計</t>
    <rPh sb="0" eb="3">
      <t>ゲスイドウ</t>
    </rPh>
    <rPh sb="3" eb="5">
      <t>ジギョウ</t>
    </rPh>
    <rPh sb="5" eb="7">
      <t>カイケイ</t>
    </rPh>
    <phoneticPr fontId="6"/>
  </si>
  <si>
    <t>その他(一般会計等)</t>
    <rPh sb="2" eb="3">
      <t>タ</t>
    </rPh>
    <rPh sb="4" eb="6">
      <t>イッパン</t>
    </rPh>
    <rPh sb="6" eb="9">
      <t>カイケイトウ</t>
    </rPh>
    <phoneticPr fontId="4"/>
  </si>
  <si>
    <t>その他(全体会計)</t>
    <rPh sb="2" eb="3">
      <t>タ</t>
    </rPh>
    <rPh sb="4" eb="6">
      <t>ゼンタイ</t>
    </rPh>
    <rPh sb="6" eb="8">
      <t>カイケイ</t>
    </rPh>
    <phoneticPr fontId="4"/>
  </si>
  <si>
    <t>一般会計</t>
    <rPh sb="0" eb="2">
      <t>イッパン</t>
    </rPh>
    <rPh sb="2" eb="4">
      <t>カイケイ</t>
    </rPh>
    <phoneticPr fontId="6"/>
  </si>
  <si>
    <t>税収等</t>
  </si>
  <si>
    <t>国民健康保険特別会計</t>
    <phoneticPr fontId="10"/>
  </si>
  <si>
    <t>介護保険特別会計</t>
    <phoneticPr fontId="10"/>
  </si>
  <si>
    <t>後期高齢者医療特別会計</t>
    <phoneticPr fontId="10"/>
  </si>
  <si>
    <t>水道事業会計</t>
    <phoneticPr fontId="10"/>
  </si>
  <si>
    <t>下水道事業会計</t>
    <phoneticPr fontId="10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</si>
  <si>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6"/>
  </si>
  <si>
    <t>保険料</t>
    <rPh sb="0" eb="3">
      <t>ホケンリョウ</t>
    </rPh>
    <phoneticPr fontId="6"/>
  </si>
  <si>
    <t>支払基金交付金</t>
    <rPh sb="2" eb="4">
      <t>キキン</t>
    </rPh>
    <rPh sb="4" eb="7">
      <t>コウフキン</t>
    </rPh>
    <phoneticPr fontId="6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</si>
  <si>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6"/>
  </si>
  <si>
    <t>他会計補助金</t>
    <rPh sb="0" eb="1">
      <t>タ</t>
    </rPh>
    <rPh sb="1" eb="3">
      <t>カイケイ</t>
    </rPh>
    <rPh sb="3" eb="6">
      <t>ホジョキン</t>
    </rPh>
    <phoneticPr fontId="6"/>
  </si>
  <si>
    <t>長期前受金戻入</t>
    <rPh sb="0" eb="2">
      <t>チョウキ</t>
    </rPh>
    <rPh sb="2" eb="5">
      <t>マエウケキン</t>
    </rPh>
    <rPh sb="5" eb="7">
      <t>レイニュウ</t>
    </rPh>
    <phoneticPr fontId="10"/>
  </si>
  <si>
    <t>長期前受金戻入</t>
    <rPh sb="0" eb="2">
      <t>チョウキ</t>
    </rPh>
    <rPh sb="2" eb="4">
      <t>マエウケ</t>
    </rPh>
    <rPh sb="4" eb="5">
      <t>キン</t>
    </rPh>
    <rPh sb="5" eb="7">
      <t>モドシイレ</t>
    </rPh>
    <phoneticPr fontId="6"/>
  </si>
  <si>
    <t>上水道事業会計</t>
    <rPh sb="0" eb="3">
      <t>ジョウスイドウ</t>
    </rPh>
    <rPh sb="3" eb="5">
      <t>ジギョウ</t>
    </rPh>
    <rPh sb="5" eb="7">
      <t>カイケイ</t>
    </rPh>
    <phoneticPr fontId="6"/>
  </si>
  <si>
    <t>一般会計等</t>
    <rPh sb="0" eb="2">
      <t>イッパン</t>
    </rPh>
    <rPh sb="2" eb="4">
      <t>カイケイ</t>
    </rPh>
    <rPh sb="4" eb="5">
      <t>トウ</t>
    </rPh>
    <phoneticPr fontId="6"/>
  </si>
  <si>
    <t>有形固定資産に係る行政目的別の明細</t>
  </si>
  <si>
    <t>自治体名：狭山市</t>
  </si>
  <si>
    <t>年度：令和2年度</t>
  </si>
  <si>
    <t>会計：全体会計</t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</si>
  <si>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</si>
  <si>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</si>
  <si>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</si>
  <si>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</si>
  <si>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</si>
  <si>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</si>
  <si>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</si>
  <si>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</si>
  <si>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合計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</si>
  <si>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</si>
  <si>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</si>
  <si>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</si>
  <si>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</si>
  <si>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</si>
  <si>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</si>
  <si>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</si>
  <si>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</si>
  <si>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</si>
  <si>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</si>
  <si>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</si>
  <si>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</si>
  <si>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</si>
  <si>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</si>
  <si>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</si>
  <si>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</si>
  <si>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</si>
  <si>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</si>
  <si>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</si>
  <si>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</si>
  <si>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投資有価証券（下水道会計）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</si>
</sst>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#,##0,"/>
    <numFmt numFmtId="178" formatCode="#,##0_ "/>
    <numFmt numFmtId="179" formatCode="0.000"/>
    <numFmt numFmtId="180" formatCode="#,##0,;\-#,##0,;&quot;-&quot;"/>
    <numFmt numFmtId="181" formatCode="#,##0,;\-#,##0,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indexed="12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10"/>
      <name val="Arial Unicode MS"/>
      <family val="3"/>
      <charset val="128"/>
    </font>
    <font>
      <sz val="11"/>
      <name val="Arial Unicode MS"/>
      <family val="3"/>
      <charset val="128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17">
      <alignment horizontal="center" vertical="center"/>
    </xf>
    <xf numFmtId="38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right" vertical="center" wrapText="1"/>
    </xf>
    <xf numFmtId="177" fontId="18" fillId="0" borderId="11" xfId="1" applyNumberFormat="1" applyFont="1" applyFill="1" applyBorder="1" applyAlignment="1">
      <alignment vertical="center" wrapText="1"/>
    </xf>
    <xf numFmtId="10" fontId="18" fillId="0" borderId="11" xfId="0" applyNumberFormat="1" applyFont="1" applyFill="1" applyBorder="1" applyAlignment="1">
      <alignment vertical="center" wrapText="1"/>
    </xf>
    <xf numFmtId="177" fontId="18" fillId="0" borderId="11" xfId="1" applyNumberFormat="1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176" fontId="0" fillId="0" borderId="5" xfId="2" applyNumberFormat="1" applyFont="1" applyFill="1" applyBorder="1" applyAlignment="1">
      <alignment vertical="center"/>
    </xf>
    <xf numFmtId="177" fontId="18" fillId="0" borderId="11" xfId="2" applyNumberFormat="1" applyFont="1" applyFill="1" applyBorder="1" applyAlignment="1">
      <alignment vertical="center"/>
    </xf>
    <xf numFmtId="177" fontId="18" fillId="0" borderId="5" xfId="2" applyNumberFormat="1" applyFont="1" applyFill="1" applyBorder="1" applyAlignment="1">
      <alignment horizontal="center" vertical="center" shrinkToFit="1"/>
    </xf>
    <xf numFmtId="177" fontId="18" fillId="3" borderId="5" xfId="2" applyNumberFormat="1" applyFont="1" applyFill="1" applyBorder="1" applyAlignment="1">
      <alignment vertical="center" shrinkToFit="1"/>
    </xf>
    <xf numFmtId="176" fontId="0" fillId="0" borderId="2" xfId="2" applyNumberFormat="1" applyFont="1" applyFill="1" applyBorder="1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180" fontId="21" fillId="0" borderId="22" xfId="1" applyNumberFormat="1" applyFont="1" applyBorder="1" applyAlignment="1">
      <alignment vertical="center"/>
    </xf>
    <xf numFmtId="177" fontId="18" fillId="0" borderId="11" xfId="1" applyNumberFormat="1" applyFont="1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176" fontId="20" fillId="0" borderId="28" xfId="0" applyNumberFormat="1" applyFont="1" applyBorder="1">
      <alignment vertical="center"/>
    </xf>
    <xf numFmtId="176" fontId="20" fillId="0" borderId="28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1" fillId="0" borderId="0" xfId="0" applyFo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0" xfId="0" applyFont="1">
      <alignment vertical="center"/>
    </xf>
    <xf numFmtId="3" fontId="27" fillId="0" borderId="0" xfId="0" applyNumberFormat="1" applyFont="1">
      <alignment vertical="center"/>
    </xf>
    <xf numFmtId="0" fontId="29" fillId="0" borderId="0" xfId="0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>
      <alignment vertical="center"/>
    </xf>
    <xf numFmtId="0" fontId="23" fillId="0" borderId="11" xfId="0" applyFont="1" applyBorder="1" applyAlignment="1">
      <alignment horizontal="left" vertical="center"/>
    </xf>
    <xf numFmtId="177" fontId="23" fillId="0" borderId="11" xfId="1" applyNumberFormat="1" applyFont="1" applyBorder="1" applyAlignment="1">
      <alignment horizontal="right" vertical="center" wrapText="1"/>
    </xf>
    <xf numFmtId="177" fontId="30" fillId="0" borderId="11" xfId="0" applyNumberFormat="1" applyFont="1" applyBorder="1">
      <alignment vertical="center"/>
    </xf>
    <xf numFmtId="177" fontId="23" fillId="0" borderId="2" xfId="4" applyNumberFormat="1" applyFont="1" applyFill="1" applyBorder="1" applyAlignment="1">
      <alignment horizontal="right" vertical="center" wrapText="1"/>
    </xf>
    <xf numFmtId="10" fontId="23" fillId="0" borderId="2" xfId="4" applyNumberFormat="1" applyFont="1" applyFill="1" applyBorder="1" applyAlignment="1">
      <alignment horizontal="right" vertical="center" wrapText="1"/>
    </xf>
    <xf numFmtId="177" fontId="23" fillId="3" borderId="11" xfId="2" applyNumberFormat="1" applyFont="1" applyFill="1" applyBorder="1" applyAlignment="1">
      <alignment horizontal="right" vertical="center"/>
    </xf>
    <xf numFmtId="177" fontId="23" fillId="0" borderId="11" xfId="0" applyNumberFormat="1" applyFont="1" applyBorder="1" applyAlignment="1">
      <alignment horizontal="right" vertical="center" wrapText="1"/>
    </xf>
    <xf numFmtId="180" fontId="23" fillId="0" borderId="11" xfId="0" applyNumberFormat="1" applyFont="1" applyBorder="1">
      <alignment vertical="center"/>
    </xf>
    <xf numFmtId="180" fontId="2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176" fontId="23" fillId="0" borderId="5" xfId="2" applyNumberFormat="1" applyFont="1" applyFill="1" applyBorder="1" applyAlignment="1">
      <alignment vertical="center"/>
    </xf>
    <xf numFmtId="177" fontId="23" fillId="0" borderId="11" xfId="1" applyNumberFormat="1" applyFont="1" applyFill="1" applyBorder="1" applyAlignment="1">
      <alignment vertical="center" wrapText="1"/>
    </xf>
    <xf numFmtId="177" fontId="23" fillId="0" borderId="11" xfId="1" applyNumberFormat="1" applyFont="1" applyFill="1" applyBorder="1" applyAlignment="1">
      <alignment horizontal="right" vertical="center" wrapText="1"/>
    </xf>
    <xf numFmtId="176" fontId="23" fillId="0" borderId="28" xfId="0" applyNumberFormat="1" applyFont="1" applyBorder="1">
      <alignment vertical="center"/>
    </xf>
    <xf numFmtId="10" fontId="23" fillId="0" borderId="11" xfId="0" applyNumberFormat="1" applyFont="1" applyFill="1" applyBorder="1" applyAlignment="1">
      <alignment vertical="center" wrapText="1"/>
    </xf>
    <xf numFmtId="177" fontId="23" fillId="0" borderId="11" xfId="2" applyNumberFormat="1" applyFont="1" applyFill="1" applyBorder="1" applyAlignment="1">
      <alignment vertical="center"/>
    </xf>
    <xf numFmtId="177" fontId="23" fillId="0" borderId="5" xfId="2" applyNumberFormat="1" applyFont="1" applyFill="1" applyBorder="1" applyAlignment="1">
      <alignment horizontal="right" vertical="center" shrinkToFit="1"/>
    </xf>
    <xf numFmtId="177" fontId="23" fillId="3" borderId="5" xfId="2" applyNumberFormat="1" applyFont="1" applyFill="1" applyBorder="1" applyAlignment="1">
      <alignment vertical="center" shrinkToFit="1"/>
    </xf>
    <xf numFmtId="177" fontId="23" fillId="0" borderId="11" xfId="1" applyNumberFormat="1" applyFont="1" applyBorder="1" applyAlignment="1">
      <alignment vertical="center" wrapText="1"/>
    </xf>
    <xf numFmtId="176" fontId="23" fillId="0" borderId="2" xfId="2" applyNumberFormat="1" applyFont="1" applyFill="1" applyBorder="1" applyAlignment="1">
      <alignment vertical="center" shrinkToFit="1"/>
    </xf>
    <xf numFmtId="176" fontId="23" fillId="0" borderId="28" xfId="0" applyNumberFormat="1" applyFont="1" applyBorder="1" applyAlignment="1">
      <alignment horizontal="right" vertical="center"/>
    </xf>
    <xf numFmtId="10" fontId="23" fillId="0" borderId="11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177" fontId="23" fillId="0" borderId="13" xfId="1" applyNumberFormat="1" applyFont="1" applyBorder="1">
      <alignment vertical="center"/>
    </xf>
    <xf numFmtId="177" fontId="23" fillId="0" borderId="13" xfId="0" applyNumberFormat="1" applyFont="1" applyBorder="1">
      <alignment vertical="center"/>
    </xf>
    <xf numFmtId="177" fontId="23" fillId="0" borderId="2" xfId="2" applyNumberFormat="1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2" applyFont="1" applyBorder="1">
      <alignment vertical="center"/>
    </xf>
    <xf numFmtId="177" fontId="23" fillId="0" borderId="11" xfId="0" applyNumberFormat="1" applyFont="1" applyBorder="1">
      <alignment vertical="center"/>
    </xf>
    <xf numFmtId="177" fontId="23" fillId="0" borderId="11" xfId="2" applyNumberFormat="1" applyFont="1" applyFill="1" applyBorder="1">
      <alignment vertical="center"/>
    </xf>
    <xf numFmtId="0" fontId="26" fillId="0" borderId="3" xfId="0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177" fontId="23" fillId="0" borderId="11" xfId="1" applyNumberFormat="1" applyFont="1" applyBorder="1">
      <alignment vertical="center"/>
    </xf>
    <xf numFmtId="0" fontId="3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176" fontId="21" fillId="0" borderId="19" xfId="2" applyNumberFormat="1" applyFont="1" applyFill="1" applyBorder="1" applyAlignment="1">
      <alignment horizontal="left" vertical="center" shrinkToFit="1"/>
    </xf>
    <xf numFmtId="177" fontId="34" fillId="0" borderId="19" xfId="0" applyNumberFormat="1" applyFont="1" applyBorder="1" applyAlignment="1">
      <alignment horizontal="right"/>
    </xf>
    <xf numFmtId="177" fontId="21" fillId="0" borderId="19" xfId="2" applyNumberFormat="1" applyFont="1" applyFill="1" applyBorder="1" applyAlignment="1">
      <alignment horizontal="left" vertical="center" shrinkToFit="1"/>
    </xf>
    <xf numFmtId="177" fontId="21" fillId="0" borderId="19" xfId="1" applyNumberFormat="1" applyFont="1" applyBorder="1" applyAlignment="1"/>
    <xf numFmtId="176" fontId="21" fillId="0" borderId="27" xfId="2" applyNumberFormat="1" applyFont="1" applyFill="1" applyBorder="1" applyAlignment="1">
      <alignment horizontal="left" vertical="center" shrinkToFit="1"/>
    </xf>
    <xf numFmtId="177" fontId="34" fillId="0" borderId="27" xfId="0" applyNumberFormat="1" applyFont="1" applyBorder="1" applyAlignment="1">
      <alignment horizontal="right"/>
    </xf>
    <xf numFmtId="177" fontId="21" fillId="0" borderId="27" xfId="2" applyNumberFormat="1" applyFont="1" applyFill="1" applyBorder="1" applyAlignment="1">
      <alignment horizontal="left" vertical="center" shrinkToFit="1"/>
    </xf>
    <xf numFmtId="0" fontId="35" fillId="0" borderId="0" xfId="0" applyFont="1" applyBorder="1">
      <alignment vertical="center"/>
    </xf>
    <xf numFmtId="0" fontId="23" fillId="0" borderId="12" xfId="8" applyNumberFormat="1" applyFont="1" applyFill="1" applyBorder="1" applyAlignment="1">
      <alignment horizontal="left" vertical="center"/>
    </xf>
    <xf numFmtId="177" fontId="21" fillId="0" borderId="11" xfId="1" applyNumberFormat="1" applyFont="1" applyBorder="1" applyAlignment="1">
      <alignment vertical="center"/>
    </xf>
    <xf numFmtId="0" fontId="33" fillId="0" borderId="3" xfId="0" applyFont="1" applyBorder="1" applyAlignment="1">
      <alignment horizontal="right" vertical="center"/>
    </xf>
    <xf numFmtId="38" fontId="23" fillId="0" borderId="0" xfId="0" applyNumberFormat="1" applyFont="1">
      <alignment vertical="center"/>
    </xf>
    <xf numFmtId="177" fontId="21" fillId="0" borderId="6" xfId="1" applyNumberFormat="1" applyFont="1" applyBorder="1">
      <alignment vertical="center"/>
    </xf>
    <xf numFmtId="0" fontId="26" fillId="0" borderId="0" xfId="0" applyFont="1" applyBorder="1">
      <alignment vertical="center"/>
    </xf>
    <xf numFmtId="0" fontId="21" fillId="0" borderId="0" xfId="0" applyFont="1" applyFill="1" applyBorder="1">
      <alignment vertical="center"/>
    </xf>
    <xf numFmtId="178" fontId="32" fillId="0" borderId="0" xfId="11" applyNumberFormat="1" applyFont="1" applyBorder="1" applyAlignment="1">
      <alignment vertical="center"/>
    </xf>
    <xf numFmtId="178" fontId="32" fillId="0" borderId="0" xfId="11" applyNumberFormat="1" applyFont="1" applyFill="1" applyBorder="1" applyAlignment="1">
      <alignment vertical="center"/>
    </xf>
    <xf numFmtId="0" fontId="21" fillId="2" borderId="0" xfId="0" applyFont="1" applyFill="1">
      <alignment vertical="center"/>
    </xf>
    <xf numFmtId="0" fontId="21" fillId="2" borderId="0" xfId="0" applyFont="1" applyFill="1" applyBorder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1" xfId="0" applyFont="1" applyFill="1" applyBorder="1">
      <alignment vertical="center"/>
    </xf>
    <xf numFmtId="181" fontId="21" fillId="2" borderId="11" xfId="1" applyNumberFormat="1" applyFont="1" applyFill="1" applyBorder="1">
      <alignment vertical="center"/>
    </xf>
    <xf numFmtId="181" fontId="21" fillId="2" borderId="11" xfId="1" applyNumberFormat="1" applyFont="1" applyFill="1" applyBorder="1" applyAlignment="1">
      <alignment horizontal="right" vertical="center"/>
    </xf>
    <xf numFmtId="38" fontId="21" fillId="2" borderId="0" xfId="0" applyNumberFormat="1" applyFont="1" applyFill="1" applyBorder="1">
      <alignment vertical="center"/>
    </xf>
    <xf numFmtId="179" fontId="21" fillId="2" borderId="0" xfId="0" applyNumberFormat="1" applyFont="1" applyFill="1">
      <alignment vertical="center"/>
    </xf>
    <xf numFmtId="181" fontId="34" fillId="2" borderId="11" xfId="1" applyNumberFormat="1" applyFont="1" applyFill="1" applyBorder="1">
      <alignment vertical="center"/>
    </xf>
    <xf numFmtId="181" fontId="34" fillId="0" borderId="11" xfId="1" applyNumberFormat="1" applyFont="1" applyFill="1" applyBorder="1" applyAlignment="1">
      <alignment horizontal="right" vertical="center"/>
    </xf>
    <xf numFmtId="181" fontId="21" fillId="0" borderId="11" xfId="1" applyNumberFormat="1" applyFont="1" applyFill="1" applyBorder="1" applyAlignment="1">
      <alignment horizontal="right" vertical="center"/>
    </xf>
    <xf numFmtId="181" fontId="34" fillId="2" borderId="11" xfId="1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/>
    </xf>
    <xf numFmtId="38" fontId="21" fillId="2" borderId="0" xfId="1" applyFont="1" applyFill="1">
      <alignment vertical="center"/>
    </xf>
    <xf numFmtId="38" fontId="21" fillId="2" borderId="0" xfId="0" applyNumberFormat="1" applyFont="1" applyFill="1">
      <alignment vertical="center"/>
    </xf>
    <xf numFmtId="38" fontId="26" fillId="2" borderId="0" xfId="1" applyFont="1" applyFill="1">
      <alignment vertical="center"/>
    </xf>
    <xf numFmtId="0" fontId="26" fillId="2" borderId="0" xfId="0" applyFont="1" applyFill="1">
      <alignment vertical="center"/>
    </xf>
    <xf numFmtId="0" fontId="29" fillId="0" borderId="0" xfId="0" applyFont="1" applyBorder="1" applyAlignment="1">
      <alignment horizontal="left" vertical="center"/>
    </xf>
    <xf numFmtId="0" fontId="32" fillId="0" borderId="0" xfId="2" applyFont="1" applyBorder="1" applyAlignment="1">
      <alignment horizontal="center" vertical="center" wrapText="1"/>
    </xf>
    <xf numFmtId="0" fontId="32" fillId="0" borderId="21" xfId="2" applyFont="1" applyBorder="1">
      <alignment vertical="center"/>
    </xf>
    <xf numFmtId="177" fontId="32" fillId="0" borderId="21" xfId="1" applyNumberFormat="1" applyFont="1" applyBorder="1">
      <alignment vertical="center"/>
    </xf>
    <xf numFmtId="0" fontId="32" fillId="0" borderId="0" xfId="2" applyFont="1" applyBorder="1" applyAlignment="1">
      <alignment horizontal="center" vertical="center"/>
    </xf>
    <xf numFmtId="177" fontId="32" fillId="0" borderId="0" xfId="9" applyNumberFormat="1" applyFont="1" applyBorder="1">
      <alignment vertical="center"/>
    </xf>
    <xf numFmtId="0" fontId="25" fillId="0" borderId="3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177" fontId="21" fillId="0" borderId="27" xfId="1" applyNumberFormat="1" applyFont="1" applyBorder="1" applyAlignment="1"/>
    <xf numFmtId="177" fontId="34" fillId="0" borderId="27" xfId="0" applyNumberFormat="1" applyFont="1" applyBorder="1" applyAlignment="1">
      <alignment horizontal="right" vertical="center"/>
    </xf>
    <xf numFmtId="177" fontId="21" fillId="0" borderId="27" xfId="1" applyNumberFormat="1" applyFont="1" applyBorder="1" applyAlignment="1">
      <alignment vertical="center"/>
    </xf>
    <xf numFmtId="177" fontId="34" fillId="0" borderId="18" xfId="0" applyNumberFormat="1" applyFont="1" applyBorder="1" applyAlignment="1">
      <alignment horizontal="right" vertical="center"/>
    </xf>
    <xf numFmtId="177" fontId="21" fillId="0" borderId="18" xfId="1" applyNumberFormat="1" applyFont="1" applyBorder="1" applyAlignment="1">
      <alignment vertical="center"/>
    </xf>
    <xf numFmtId="176" fontId="21" fillId="0" borderId="29" xfId="2" applyNumberFormat="1" applyFont="1" applyFill="1" applyBorder="1" applyAlignment="1">
      <alignment horizontal="left" vertical="center" shrinkToFit="1"/>
    </xf>
    <xf numFmtId="177" fontId="34" fillId="0" borderId="29" xfId="0" applyNumberFormat="1" applyFont="1" applyBorder="1" applyAlignment="1">
      <alignment horizontal="right" vertical="center"/>
    </xf>
    <xf numFmtId="177" fontId="21" fillId="0" borderId="29" xfId="2" applyNumberFormat="1" applyFont="1" applyFill="1" applyBorder="1" applyAlignment="1">
      <alignment horizontal="left" vertical="center" shrinkToFit="1"/>
    </xf>
    <xf numFmtId="176" fontId="21" fillId="0" borderId="11" xfId="2" applyNumberFormat="1" applyFont="1" applyFill="1" applyBorder="1" applyAlignment="1">
      <alignment horizontal="center" vertical="center" shrinkToFit="1"/>
    </xf>
    <xf numFmtId="177" fontId="34" fillId="0" borderId="11" xfId="0" applyNumberFormat="1" applyFont="1" applyBorder="1" applyAlignment="1">
      <alignment horizontal="right" vertical="center"/>
    </xf>
    <xf numFmtId="177" fontId="21" fillId="0" borderId="11" xfId="2" applyNumberFormat="1" applyFont="1" applyFill="1" applyBorder="1" applyAlignment="1">
      <alignment horizontal="center" vertical="center" shrinkToFit="1"/>
    </xf>
    <xf numFmtId="176" fontId="21" fillId="0" borderId="6" xfId="2" applyNumberFormat="1" applyFont="1" applyFill="1" applyBorder="1" applyAlignment="1">
      <alignment horizontal="left" vertical="center" shrinkToFit="1"/>
    </xf>
    <xf numFmtId="177" fontId="34" fillId="0" borderId="6" xfId="0" applyNumberFormat="1" applyFont="1" applyBorder="1" applyAlignment="1">
      <alignment horizontal="right" vertical="center"/>
    </xf>
    <xf numFmtId="177" fontId="21" fillId="0" borderId="6" xfId="2" applyNumberFormat="1" applyFont="1" applyFill="1" applyBorder="1" applyAlignment="1">
      <alignment horizontal="left" vertical="center" shrinkToFit="1"/>
    </xf>
    <xf numFmtId="177" fontId="21" fillId="0" borderId="29" xfId="1" applyNumberFormat="1" applyFont="1" applyBorder="1" applyAlignment="1">
      <alignment vertical="center"/>
    </xf>
    <xf numFmtId="0" fontId="25" fillId="0" borderId="0" xfId="0" applyFont="1">
      <alignment vertical="center"/>
    </xf>
    <xf numFmtId="0" fontId="34" fillId="0" borderId="11" xfId="0" applyFont="1" applyBorder="1" applyAlignment="1">
      <alignment vertical="center"/>
    </xf>
    <xf numFmtId="0" fontId="34" fillId="0" borderId="11" xfId="0" applyFont="1" applyBorder="1" applyAlignment="1">
      <alignment horizontal="left" vertical="center"/>
    </xf>
    <xf numFmtId="0" fontId="21" fillId="0" borderId="12" xfId="8" applyNumberFormat="1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4" fillId="2" borderId="15" xfId="0" applyFont="1" applyFill="1" applyBorder="1" applyAlignment="1">
      <alignment horizontal="center" vertical="center" shrinkToFit="1"/>
    </xf>
    <xf numFmtId="0" fontId="34" fillId="2" borderId="5" xfId="0" applyFont="1" applyFill="1" applyBorder="1" applyAlignment="1">
      <alignment horizontal="center" vertical="center" shrinkToFit="1"/>
    </xf>
    <xf numFmtId="180" fontId="26" fillId="2" borderId="6" xfId="0" applyNumberFormat="1" applyFont="1" applyFill="1" applyBorder="1" applyAlignment="1">
      <alignment horizontal="center" vertical="center"/>
    </xf>
    <xf numFmtId="180" fontId="26" fillId="2" borderId="15" xfId="0" applyNumberFormat="1" applyFont="1" applyFill="1" applyBorder="1" applyAlignment="1">
      <alignment horizontal="center" vertical="center"/>
    </xf>
    <xf numFmtId="180" fontId="26" fillId="2" borderId="4" xfId="0" applyNumberFormat="1" applyFont="1" applyFill="1" applyBorder="1" applyAlignment="1">
      <alignment horizontal="center" vertical="center"/>
    </xf>
    <xf numFmtId="180" fontId="23" fillId="2" borderId="5" xfId="0" applyNumberFormat="1" applyFont="1" applyFill="1" applyBorder="1" applyAlignment="1">
      <alignment horizontal="center" vertical="center" wrapText="1"/>
    </xf>
    <xf numFmtId="180" fontId="26" fillId="2" borderId="5" xfId="0" applyNumberFormat="1" applyFont="1" applyFill="1" applyBorder="1" applyAlignment="1">
      <alignment horizontal="center" vertical="center"/>
    </xf>
    <xf numFmtId="180" fontId="26" fillId="0" borderId="11" xfId="1" applyNumberFormat="1" applyFont="1" applyBorder="1" applyAlignment="1">
      <alignment vertical="center"/>
    </xf>
    <xf numFmtId="180" fontId="26" fillId="0" borderId="16" xfId="1" applyNumberFormat="1" applyFont="1" applyBorder="1">
      <alignment vertical="center"/>
    </xf>
    <xf numFmtId="180" fontId="26" fillId="0" borderId="9" xfId="1" applyNumberFormat="1" applyFont="1" applyBorder="1">
      <alignment vertical="center"/>
    </xf>
    <xf numFmtId="180" fontId="26" fillId="0" borderId="11" xfId="1" applyNumberFormat="1" applyFont="1" applyBorder="1">
      <alignment vertical="center"/>
    </xf>
    <xf numFmtId="180" fontId="26" fillId="0" borderId="16" xfId="1" applyNumberFormat="1" applyFont="1" applyBorder="1" applyAlignment="1">
      <alignment horizontal="right" vertical="center"/>
    </xf>
    <xf numFmtId="180" fontId="23" fillId="0" borderId="12" xfId="1" applyNumberFormat="1" applyFont="1" applyFill="1" applyBorder="1" applyAlignment="1">
      <alignment vertical="center" shrinkToFit="1"/>
    </xf>
    <xf numFmtId="180" fontId="26" fillId="0" borderId="14" xfId="1" applyNumberFormat="1" applyFont="1" applyBorder="1">
      <alignment vertical="center"/>
    </xf>
    <xf numFmtId="0" fontId="34" fillId="0" borderId="11" xfId="0" applyFont="1" applyBorder="1" applyAlignment="1">
      <alignment horizontal="center" vertical="center"/>
    </xf>
    <xf numFmtId="177" fontId="23" fillId="0" borderId="25" xfId="1" applyNumberFormat="1" applyFont="1" applyBorder="1" applyAlignment="1">
      <alignment vertical="center"/>
    </xf>
    <xf numFmtId="177" fontId="23" fillId="0" borderId="11" xfId="1" applyNumberFormat="1" applyFont="1" applyBorder="1" applyAlignment="1">
      <alignment vertical="center"/>
    </xf>
    <xf numFmtId="180" fontId="23" fillId="0" borderId="11" xfId="1" applyNumberFormat="1" applyFont="1" applyBorder="1" applyAlignment="1">
      <alignment vertical="center"/>
    </xf>
    <xf numFmtId="0" fontId="21" fillId="0" borderId="11" xfId="0" applyFont="1" applyBorder="1">
      <alignment vertical="center"/>
    </xf>
    <xf numFmtId="38" fontId="23" fillId="0" borderId="0" xfId="1" applyFont="1">
      <alignment vertical="center"/>
    </xf>
    <xf numFmtId="0" fontId="25" fillId="0" borderId="0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" xfId="0" applyFont="1" applyBorder="1">
      <alignment vertical="center"/>
    </xf>
    <xf numFmtId="0" fontId="34" fillId="0" borderId="2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center" vertical="center" wrapText="1"/>
    </xf>
    <xf numFmtId="180" fontId="34" fillId="0" borderId="2" xfId="0" applyNumberFormat="1" applyFont="1" applyBorder="1" applyAlignment="1">
      <alignment horizontal="right" vertical="center"/>
    </xf>
    <xf numFmtId="180" fontId="21" fillId="0" borderId="2" xfId="0" applyNumberFormat="1" applyFont="1" applyBorder="1" applyAlignment="1">
      <alignment horizontal="right" vertical="center"/>
    </xf>
    <xf numFmtId="0" fontId="34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right"/>
    </xf>
    <xf numFmtId="0" fontId="29" fillId="0" borderId="0" xfId="0" applyFont="1" applyAlignment="1">
      <alignment horizontal="left" vertical="center"/>
    </xf>
    <xf numFmtId="0" fontId="21" fillId="0" borderId="11" xfId="11" applyFont="1" applyBorder="1" applyAlignment="1">
      <alignment horizontal="center" vertical="center"/>
    </xf>
    <xf numFmtId="0" fontId="21" fillId="0" borderId="11" xfId="11" applyFont="1" applyFill="1" applyBorder="1" applyAlignment="1">
      <alignment horizontal="center" vertical="center"/>
    </xf>
    <xf numFmtId="0" fontId="21" fillId="0" borderId="11" xfId="11" applyFont="1" applyBorder="1" applyAlignment="1">
      <alignment horizontal="centerContinuous" vertical="center" wrapText="1"/>
    </xf>
    <xf numFmtId="0" fontId="21" fillId="0" borderId="11" xfId="11" applyFont="1" applyBorder="1" applyAlignment="1">
      <alignment horizontal="center" vertical="center" wrapText="1"/>
    </xf>
    <xf numFmtId="0" fontId="21" fillId="0" borderId="9" xfId="11" applyFont="1" applyBorder="1" applyAlignment="1">
      <alignment vertical="center"/>
    </xf>
    <xf numFmtId="180" fontId="21" fillId="0" borderId="11" xfId="11" applyNumberFormat="1" applyFont="1" applyFill="1" applyBorder="1" applyAlignment="1">
      <alignment vertical="center"/>
    </xf>
    <xf numFmtId="180" fontId="21" fillId="0" borderId="11" xfId="11" applyNumberFormat="1" applyFont="1" applyBorder="1" applyAlignment="1">
      <alignment vertical="center"/>
    </xf>
    <xf numFmtId="0" fontId="21" fillId="0" borderId="2" xfId="11" applyFont="1" applyBorder="1" applyAlignment="1">
      <alignment horizontal="left" vertical="center" indent="1"/>
    </xf>
    <xf numFmtId="0" fontId="21" fillId="0" borderId="0" xfId="0" applyFont="1" applyAlignment="1">
      <alignment horizontal="left" indent="1"/>
    </xf>
    <xf numFmtId="177" fontId="21" fillId="0" borderId="18" xfId="1" applyNumberFormat="1" applyFont="1" applyBorder="1">
      <alignment vertical="center"/>
    </xf>
    <xf numFmtId="177" fontId="21" fillId="0" borderId="20" xfId="1" applyNumberFormat="1" applyFont="1" applyBorder="1">
      <alignment vertical="center"/>
    </xf>
    <xf numFmtId="0" fontId="21" fillId="0" borderId="11" xfId="2" applyFont="1" applyBorder="1" applyAlignment="1">
      <alignment horizontal="center" vertical="center"/>
    </xf>
    <xf numFmtId="177" fontId="21" fillId="0" borderId="11" xfId="9" applyNumberFormat="1" applyFont="1" applyBorder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0" xfId="2" applyFont="1" applyBorder="1" applyAlignment="1">
      <alignment horizontal="left" vertical="center" indent="1"/>
    </xf>
    <xf numFmtId="0" fontId="34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right" vertical="center"/>
    </xf>
    <xf numFmtId="0" fontId="34" fillId="2" borderId="11" xfId="0" applyFont="1" applyFill="1" applyBorder="1" applyAlignment="1">
      <alignment horizontal="center" vertical="center" wrapText="1"/>
    </xf>
    <xf numFmtId="0" fontId="21" fillId="0" borderId="27" xfId="2" applyFont="1" applyBorder="1" applyAlignment="1">
      <alignment horizontal="left" vertical="center" indent="1"/>
    </xf>
    <xf numFmtId="177" fontId="21" fillId="0" borderId="27" xfId="1" applyNumberFormat="1" applyFont="1" applyBorder="1">
      <alignment vertical="center"/>
    </xf>
    <xf numFmtId="0" fontId="21" fillId="0" borderId="11" xfId="2" applyFont="1" applyBorder="1" applyAlignment="1">
      <alignment horizontal="center" vertical="center" wrapText="1"/>
    </xf>
    <xf numFmtId="3" fontId="21" fillId="0" borderId="0" xfId="0" applyNumberFormat="1" applyFont="1">
      <alignment vertical="center"/>
    </xf>
    <xf numFmtId="38" fontId="39" fillId="0" borderId="11" xfId="16" applyFont="1" applyBorder="1">
      <alignment vertical="center"/>
    </xf>
    <xf numFmtId="3" fontId="39" fillId="0" borderId="11" xfId="16" applyNumberFormat="1" applyFont="1" applyBorder="1">
      <alignment vertical="center"/>
    </xf>
    <xf numFmtId="38" fontId="39" fillId="0" borderId="2" xfId="16" applyFont="1" applyBorder="1">
      <alignment vertical="center"/>
    </xf>
    <xf numFmtId="3" fontId="39" fillId="0" borderId="0" xfId="16" applyNumberFormat="1" applyFont="1" applyBorder="1">
      <alignment vertical="center"/>
    </xf>
    <xf numFmtId="38" fontId="39" fillId="0" borderId="11" xfId="16" applyFont="1" applyFill="1" applyBorder="1">
      <alignment vertical="center"/>
    </xf>
    <xf numFmtId="3" fontId="39" fillId="0" borderId="11" xfId="16" applyNumberFormat="1" applyFont="1" applyFill="1" applyBorder="1">
      <alignment vertical="center"/>
    </xf>
    <xf numFmtId="38" fontId="39" fillId="0" borderId="2" xfId="16" applyFont="1" applyFill="1" applyBorder="1">
      <alignment vertical="center"/>
    </xf>
    <xf numFmtId="0" fontId="39" fillId="0" borderId="11" xfId="16" applyNumberFormat="1" applyFont="1" applyBorder="1">
      <alignment vertical="center"/>
    </xf>
    <xf numFmtId="38" fontId="39" fillId="0" borderId="35" xfId="16" applyFont="1" applyBorder="1">
      <alignment vertical="center"/>
    </xf>
    <xf numFmtId="38" fontId="39" fillId="0" borderId="37" xfId="16" applyFont="1" applyBorder="1">
      <alignment vertical="center"/>
    </xf>
    <xf numFmtId="38" fontId="39" fillId="0" borderId="38" xfId="16" applyFont="1" applyBorder="1">
      <alignment vertical="center"/>
    </xf>
    <xf numFmtId="38" fontId="39" fillId="0" borderId="35" xfId="16" applyFont="1" applyFill="1" applyBorder="1">
      <alignment vertical="center"/>
    </xf>
    <xf numFmtId="38" fontId="39" fillId="0" borderId="41" xfId="16" applyFont="1" applyBorder="1">
      <alignment vertical="center"/>
    </xf>
    <xf numFmtId="38" fontId="39" fillId="0" borderId="42" xfId="16" applyFont="1" applyBorder="1">
      <alignment vertical="center"/>
    </xf>
    <xf numFmtId="0" fontId="21" fillId="0" borderId="2" xfId="0" applyFont="1" applyBorder="1" applyAlignment="1">
      <alignment horizontal="left" indent="1"/>
    </xf>
    <xf numFmtId="38" fontId="39" fillId="0" borderId="0" xfId="1" applyFont="1">
      <alignment vertical="center"/>
    </xf>
    <xf numFmtId="0" fontId="39" fillId="0" borderId="0" xfId="15" applyFont="1">
      <alignment vertical="center"/>
    </xf>
    <xf numFmtId="38" fontId="39" fillId="0" borderId="0" xfId="15" applyNumberFormat="1" applyFont="1">
      <alignment vertical="center"/>
    </xf>
    <xf numFmtId="0" fontId="39" fillId="0" borderId="30" xfId="15" applyFont="1" applyBorder="1">
      <alignment vertical="center"/>
    </xf>
    <xf numFmtId="0" fontId="39" fillId="0" borderId="31" xfId="15" applyFont="1" applyBorder="1">
      <alignment vertical="center"/>
    </xf>
    <xf numFmtId="0" fontId="39" fillId="0" borderId="31" xfId="15" applyFont="1" applyBorder="1" applyAlignment="1">
      <alignment horizontal="center" vertical="center"/>
    </xf>
    <xf numFmtId="0" fontId="39" fillId="0" borderId="32" xfId="15" applyFont="1" applyBorder="1" applyAlignment="1">
      <alignment horizontal="center" vertical="center"/>
    </xf>
    <xf numFmtId="0" fontId="39" fillId="0" borderId="33" xfId="15" applyFont="1" applyBorder="1" applyAlignment="1">
      <alignment horizontal="center" vertical="center"/>
    </xf>
    <xf numFmtId="0" fontId="40" fillId="0" borderId="34" xfId="15" applyFont="1" applyBorder="1">
      <alignment vertical="center"/>
    </xf>
    <xf numFmtId="0" fontId="41" fillId="0" borderId="2" xfId="11" applyFont="1" applyBorder="1" applyAlignment="1">
      <alignment vertical="center"/>
    </xf>
    <xf numFmtId="38" fontId="39" fillId="0" borderId="11" xfId="1" applyFont="1" applyBorder="1">
      <alignment vertical="center"/>
    </xf>
    <xf numFmtId="38" fontId="39" fillId="0" borderId="0" xfId="1" applyFont="1" applyFill="1">
      <alignment vertical="center"/>
    </xf>
    <xf numFmtId="0" fontId="40" fillId="0" borderId="11" xfId="15" applyFont="1" applyBorder="1">
      <alignment vertical="center"/>
    </xf>
    <xf numFmtId="0" fontId="42" fillId="0" borderId="0" xfId="0" applyFont="1">
      <alignment vertical="center"/>
    </xf>
    <xf numFmtId="0" fontId="40" fillId="0" borderId="36" xfId="15" applyFont="1" applyBorder="1">
      <alignment vertical="center"/>
    </xf>
    <xf numFmtId="0" fontId="40" fillId="0" borderId="37" xfId="15" applyFont="1" applyBorder="1">
      <alignment vertical="center"/>
    </xf>
    <xf numFmtId="0" fontId="39" fillId="0" borderId="39" xfId="15" applyFont="1" applyBorder="1">
      <alignment vertical="center"/>
    </xf>
    <xf numFmtId="0" fontId="39" fillId="0" borderId="40" xfId="15" applyFont="1" applyBorder="1">
      <alignment vertical="center"/>
    </xf>
    <xf numFmtId="0" fontId="21" fillId="0" borderId="9" xfId="11" applyFont="1" applyBorder="1" applyAlignment="1">
      <alignment horizontal="center" vertical="center"/>
    </xf>
    <xf numFmtId="177" fontId="23" fillId="0" borderId="12" xfId="1" applyNumberFormat="1" applyFont="1" applyBorder="1">
      <alignment vertical="center"/>
    </xf>
    <xf numFmtId="177" fontId="23" fillId="0" borderId="12" xfId="0" applyNumberFormat="1" applyFont="1" applyBorder="1">
      <alignment vertical="center"/>
    </xf>
    <xf numFmtId="177" fontId="27" fillId="0" borderId="20" xfId="0" applyNumberFormat="1" applyFont="1" applyBorder="1">
      <alignment vertical="center"/>
    </xf>
    <xf numFmtId="176" fontId="21" fillId="0" borderId="18" xfId="2" applyNumberFormat="1" applyFont="1" applyFill="1" applyBorder="1" applyAlignment="1">
      <alignment horizontal="left" vertical="center" shrinkToFit="1"/>
    </xf>
    <xf numFmtId="176" fontId="43" fillId="0" borderId="18" xfId="2" applyNumberFormat="1" applyFont="1" applyFill="1" applyBorder="1" applyAlignment="1">
      <alignment horizontal="left" vertical="center" shrinkToFit="1"/>
    </xf>
    <xf numFmtId="176" fontId="21" fillId="0" borderId="43" xfId="2" applyNumberFormat="1" applyFont="1" applyFill="1" applyBorder="1" applyAlignment="1">
      <alignment horizontal="center" vertical="center" shrinkToFit="1"/>
    </xf>
    <xf numFmtId="180" fontId="23" fillId="0" borderId="44" xfId="0" applyNumberFormat="1" applyFont="1" applyBorder="1">
      <alignment vertical="center"/>
    </xf>
    <xf numFmtId="180" fontId="23" fillId="0" borderId="43" xfId="0" applyNumberFormat="1" applyFont="1" applyBorder="1">
      <alignment vertical="center"/>
    </xf>
    <xf numFmtId="177" fontId="21" fillId="0" borderId="43" xfId="2" applyNumberFormat="1" applyFont="1" applyFill="1" applyBorder="1" applyAlignment="1">
      <alignment horizontal="center" vertical="center" shrinkToFit="1"/>
    </xf>
    <xf numFmtId="0" fontId="44" fillId="0" borderId="2" xfId="0" applyFont="1" applyBorder="1">
      <alignment vertical="center"/>
    </xf>
    <xf numFmtId="0" fontId="0" fillId="0" borderId="9" xfId="0" applyBorder="1">
      <alignment vertical="center"/>
    </xf>
    <xf numFmtId="0" fontId="45" fillId="0" borderId="9" xfId="11" applyFont="1" applyBorder="1" applyAlignment="1">
      <alignment vertical="center"/>
    </xf>
    <xf numFmtId="0" fontId="45" fillId="0" borderId="9" xfId="11" applyFont="1" applyBorder="1" applyAlignment="1">
      <alignment horizontal="center" vertical="center"/>
    </xf>
    <xf numFmtId="180" fontId="21" fillId="0" borderId="11" xfId="1" applyNumberFormat="1" applyFont="1" applyBorder="1" applyAlignment="1">
      <alignment horizontal="right" vertical="center"/>
    </xf>
    <xf numFmtId="180" fontId="21" fillId="0" borderId="11" xfId="11" applyNumberFormat="1" applyFont="1" applyBorder="1" applyAlignment="1">
      <alignment horizontal="right" vertical="center"/>
    </xf>
    <xf numFmtId="180" fontId="21" fillId="0" borderId="4" xfId="0" applyNumberFormat="1" applyFont="1" applyBorder="1" applyAlignment="1">
      <alignment horizontal="right" vertical="center"/>
    </xf>
    <xf numFmtId="177" fontId="34" fillId="0" borderId="18" xfId="0" quotePrefix="1" applyNumberFormat="1" applyFont="1" applyBorder="1" applyAlignment="1">
      <alignment horizontal="right" vertical="center"/>
    </xf>
    <xf numFmtId="180" fontId="21" fillId="0" borderId="11" xfId="1" applyNumberFormat="1" applyFont="1" applyBorder="1">
      <alignment vertical="center"/>
    </xf>
    <xf numFmtId="180" fontId="21" fillId="0" borderId="11" xfId="0" applyNumberFormat="1" applyFont="1" applyBorder="1">
      <alignment vertical="center"/>
    </xf>
    <xf numFmtId="180" fontId="21" fillId="0" borderId="11" xfId="6" applyNumberFormat="1" applyFont="1" applyFill="1" applyBorder="1">
      <alignment vertical="center"/>
    </xf>
    <xf numFmtId="180" fontId="21" fillId="0" borderId="6" xfId="6" applyNumberFormat="1" applyFont="1" applyFill="1" applyBorder="1">
      <alignment vertical="center"/>
    </xf>
    <xf numFmtId="180" fontId="21" fillId="0" borderId="6" xfId="1" applyNumberFormat="1" applyFont="1" applyBorder="1">
      <alignment vertical="center"/>
    </xf>
    <xf numFmtId="180" fontId="26" fillId="0" borderId="12" xfId="1" applyNumberFormat="1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80" fontId="21" fillId="0" borderId="11" xfId="1" applyNumberFormat="1" applyFont="1" applyBorder="1" applyAlignment="1">
      <alignment vertical="center"/>
    </xf>
    <xf numFmtId="3" fontId="47" fillId="0" borderId="0" xfId="10" applyNumberFormat="1" applyFont="1"/>
    <xf numFmtId="3" fontId="48" fillId="0" borderId="0" xfId="10" applyNumberFormat="1" applyFont="1"/>
    <xf numFmtId="3" fontId="48" fillId="0" borderId="0" xfId="10" applyNumberFormat="1" applyFont="1" applyAlignment="1">
      <alignment horizontal="right"/>
    </xf>
    <xf numFmtId="3" fontId="49" fillId="4" borderId="11" xfId="10" applyNumberFormat="1" applyFont="1" applyFill="1" applyBorder="1" applyAlignment="1">
      <alignment horizontal="center" vertical="center"/>
    </xf>
    <xf numFmtId="3" fontId="49" fillId="4" borderId="11" xfId="10" applyNumberFormat="1" applyFont="1" applyFill="1" applyBorder="1" applyAlignment="1">
      <alignment horizontal="center" vertical="center" wrapText="1"/>
    </xf>
    <xf numFmtId="3" fontId="47" fillId="0" borderId="11" xfId="10" applyNumberFormat="1" applyFont="1" applyBorder="1" applyAlignment="1">
      <alignment horizontal="left" vertical="center"/>
    </xf>
    <xf numFmtId="180" fontId="47" fillId="0" borderId="11" xfId="10" applyNumberFormat="1" applyFont="1" applyBorder="1" applyAlignment="1">
      <alignment horizontal="right" vertical="center"/>
    </xf>
    <xf numFmtId="177" fontId="21" fillId="0" borderId="20" xfId="0" applyNumberFormat="1" applyFont="1" applyBorder="1">
      <alignment vertical="center"/>
    </xf>
    <xf numFmtId="3" fontId="46" fillId="0" borderId="0" xfId="10" applyNumberFormat="1" applyFont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21" fillId="0" borderId="2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/>
    </xf>
    <xf numFmtId="0" fontId="34" fillId="2" borderId="20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/>
    </xf>
    <xf numFmtId="0" fontId="21" fillId="0" borderId="12" xfId="11" applyFont="1" applyBorder="1" applyAlignment="1">
      <alignment horizontal="center" vertical="center"/>
    </xf>
    <xf numFmtId="0" fontId="21" fillId="0" borderId="20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Fill="1" applyBorder="1" applyAlignment="1">
      <alignment horizontal="center" vertical="center"/>
    </xf>
    <xf numFmtId="0" fontId="21" fillId="0" borderId="20" xfId="11" applyFont="1" applyFill="1" applyBorder="1" applyAlignment="1">
      <alignment horizontal="center" vertical="center"/>
    </xf>
    <xf numFmtId="0" fontId="21" fillId="0" borderId="6" xfId="11" applyFont="1" applyFill="1" applyBorder="1" applyAlignment="1">
      <alignment horizontal="center" vertical="center"/>
    </xf>
    <xf numFmtId="0" fontId="21" fillId="0" borderId="2" xfId="11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12" xfId="11" applyFont="1" applyFill="1" applyBorder="1" applyAlignment="1">
      <alignment horizontal="center" vertical="center" wrapText="1"/>
    </xf>
    <xf numFmtId="0" fontId="21" fillId="0" borderId="20" xfId="11" applyFont="1" applyFill="1" applyBorder="1" applyAlignment="1">
      <alignment horizontal="center" vertical="center" wrapText="1"/>
    </xf>
    <xf numFmtId="0" fontId="21" fillId="2" borderId="12" xfId="11" applyFont="1" applyFill="1" applyBorder="1" applyAlignment="1">
      <alignment horizontal="center" vertical="center" wrapText="1"/>
    </xf>
    <xf numFmtId="0" fontId="21" fillId="2" borderId="20" xfId="11" applyFont="1" applyFill="1" applyBorder="1" applyAlignment="1">
      <alignment horizontal="center" vertical="center" wrapText="1"/>
    </xf>
    <xf numFmtId="0" fontId="21" fillId="2" borderId="6" xfId="11" applyFont="1" applyFill="1" applyBorder="1" applyAlignment="1">
      <alignment horizontal="center" vertical="center" wrapText="1"/>
    </xf>
    <xf numFmtId="0" fontId="21" fillId="0" borderId="2" xfId="11" applyFont="1" applyFill="1" applyBorder="1" applyAlignment="1">
      <alignment horizontal="center" vertical="center"/>
    </xf>
    <xf numFmtId="0" fontId="21" fillId="0" borderId="1" xfId="11" applyFont="1" applyFill="1" applyBorder="1" applyAlignment="1">
      <alignment horizontal="center" vertical="center"/>
    </xf>
    <xf numFmtId="0" fontId="21" fillId="0" borderId="9" xfId="1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44" fillId="0" borderId="12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5" fillId="0" borderId="12" xfId="11" applyFont="1" applyBorder="1" applyAlignment="1">
      <alignment horizontal="center" vertical="center" wrapText="1"/>
    </xf>
    <xf numFmtId="0" fontId="45" fillId="0" borderId="20" xfId="11" applyFont="1" applyBorder="1" applyAlignment="1">
      <alignment horizontal="center" vertical="center" wrapText="1"/>
    </xf>
    <xf numFmtId="0" fontId="45" fillId="0" borderId="20" xfId="11" applyFont="1" applyBorder="1" applyAlignment="1">
      <alignment horizontal="center" vertical="center"/>
    </xf>
    <xf numFmtId="0" fontId="45" fillId="0" borderId="6" xfId="11" applyFont="1" applyBorder="1" applyAlignment="1">
      <alignment horizontal="center" vertical="center"/>
    </xf>
    <xf numFmtId="0" fontId="45" fillId="2" borderId="12" xfId="11" applyFont="1" applyFill="1" applyBorder="1" applyAlignment="1">
      <alignment horizontal="center" vertical="center" wrapText="1"/>
    </xf>
    <xf numFmtId="0" fontId="45" fillId="2" borderId="20" xfId="11" applyFont="1" applyFill="1" applyBorder="1" applyAlignment="1">
      <alignment horizontal="center" vertical="center" wrapText="1"/>
    </xf>
    <xf numFmtId="0" fontId="45" fillId="2" borderId="6" xfId="11" applyFont="1" applyFill="1" applyBorder="1" applyAlignment="1">
      <alignment horizontal="center" vertical="center" wrapText="1"/>
    </xf>
    <xf numFmtId="0" fontId="45" fillId="0" borderId="2" xfId="11" applyFont="1" applyBorder="1" applyAlignment="1">
      <alignment horizontal="center" vertical="center"/>
    </xf>
    <xf numFmtId="0" fontId="45" fillId="0" borderId="9" xfId="1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3" fillId="2" borderId="0" xfId="1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176" fontId="23" fillId="0" borderId="0" xfId="0" applyNumberFormat="1" applyFont="1" applyBorder="1">
      <alignment vertical="center"/>
    </xf>
    <xf numFmtId="181" fontId="23" fillId="0" borderId="6" xfId="1" applyNumberFormat="1" applyFont="1" applyBorder="1" applyAlignment="1">
      <alignment horizontal="right" vertical="center" wrapText="1"/>
    </xf>
    <xf numFmtId="181" fontId="23" fillId="0" borderId="11" xfId="0" applyNumberFormat="1" applyFont="1" applyBorder="1">
      <alignment vertical="center"/>
    </xf>
    <xf numFmtId="177" fontId="23" fillId="0" borderId="2" xfId="1" applyNumberFormat="1" applyFont="1" applyBorder="1" applyAlignment="1">
      <alignment horizontal="right" vertical="center" wrapText="1"/>
    </xf>
  </cellXfs>
  <cellStyles count="17">
    <cellStyle name="桁区切り" xfId="1" builtinId="6"/>
    <cellStyle name="桁区切り 2" xfId="9" xr:uid="{00000000-0005-0000-0000-000001000000}"/>
    <cellStyle name="桁区切り 3 2" xfId="14" xr:uid="{10F4EF1D-9AFC-4F99-A9EC-ED34109AD2FD}"/>
    <cellStyle name="桁区切り 3 2 2" xfId="16" xr:uid="{3A4D40B9-E028-4EAA-88DB-01D616AE4650}"/>
    <cellStyle name="桁区切り 4 2" xfId="4" xr:uid="{00000000-0005-0000-0000-000002000000}"/>
    <cellStyle name="標準" xfId="0" builtinId="0"/>
    <cellStyle name="標準 2" xfId="2" xr:uid="{00000000-0005-0000-0000-000004000000}"/>
    <cellStyle name="標準 2 2" xfId="8" xr:uid="{00000000-0005-0000-0000-000005000000}"/>
    <cellStyle name="標準 3" xfId="7" xr:uid="{00000000-0005-0000-0000-000006000000}"/>
    <cellStyle name="標準 3 2" xfId="5" xr:uid="{00000000-0005-0000-0000-000007000000}"/>
    <cellStyle name="標準 4" xfId="6" xr:uid="{00000000-0005-0000-0000-000008000000}"/>
    <cellStyle name="標準 5" xfId="10" xr:uid="{00000000-0005-0000-0000-000009000000}"/>
    <cellStyle name="標準 6" xfId="12" xr:uid="{71E99F78-6E74-4996-A391-A7D00567B1BA}"/>
    <cellStyle name="標準 6 2 2" xfId="13" xr:uid="{7379F458-D6E0-4AE1-934B-1BB2ED56C862}"/>
    <cellStyle name="標準 6 2 2 2" xfId="15" xr:uid="{6E93E12E-B4EF-4C6B-9577-CBB493151D77}"/>
    <cellStyle name="標準_附属明細表PL・NW・WS　20060423修正版" xfId="11" xr:uid="{00000000-0005-0000-0000-00000A000000}"/>
    <cellStyle name="標準１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A4F9D85-528A-4F60-9236-045FC9E558EE}"/>
            </a:ext>
          </a:extLst>
        </xdr:cNvPr>
        <xdr:cNvCxnSpPr/>
      </xdr:nvCxnSpPr>
      <xdr:spPr>
        <a:xfrm>
          <a:off x="24959" y="571236"/>
          <a:ext cx="2127691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B25F7E7-D237-48A1-89A2-9A89931B29F5}"/>
            </a:ext>
          </a:extLst>
        </xdr:cNvPr>
        <xdr:cNvCxnSpPr/>
      </xdr:nvCxnSpPr>
      <xdr:spPr>
        <a:xfrm>
          <a:off x="2857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880413-9343-4CFA-B5C2-1C3CD93CADA1}"/>
            </a:ext>
          </a:extLst>
        </xdr:cNvPr>
        <xdr:cNvCxnSpPr/>
      </xdr:nvCxnSpPr>
      <xdr:spPr>
        <a:xfrm>
          <a:off x="28575" y="1381125"/>
          <a:ext cx="21240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CC49524-8A0E-4F71-9048-AD581F28639A}"/>
            </a:ext>
          </a:extLst>
        </xdr:cNvPr>
        <xdr:cNvCxnSpPr/>
      </xdr:nvCxnSpPr>
      <xdr:spPr>
        <a:xfrm flipV="1">
          <a:off x="2150886" y="571500"/>
          <a:ext cx="1764" cy="8096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262AEA6-FEC8-4293-8DEE-B6F273426FD3}"/>
            </a:ext>
          </a:extLst>
        </xdr:cNvPr>
        <xdr:cNvCxnSpPr/>
      </xdr:nvCxnSpPr>
      <xdr:spPr>
        <a:xfrm>
          <a:off x="134302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7A55CE9-667B-4BE7-BCFE-6D1054DC4963}"/>
            </a:ext>
          </a:extLst>
        </xdr:cNvPr>
        <xdr:cNvCxnSpPr/>
      </xdr:nvCxnSpPr>
      <xdr:spPr>
        <a:xfrm>
          <a:off x="28575" y="807861"/>
          <a:ext cx="2124075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998274E-465A-4F85-B248-D83601F13F9A}"/>
            </a:ext>
          </a:extLst>
        </xdr:cNvPr>
        <xdr:cNvCxnSpPr/>
      </xdr:nvCxnSpPr>
      <xdr:spPr>
        <a:xfrm>
          <a:off x="32103" y="1190625"/>
          <a:ext cx="212054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3528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23C8361-B1D3-41C7-A02F-4289F09B5372}"/>
            </a:ext>
          </a:extLst>
        </xdr:cNvPr>
        <xdr:cNvCxnSpPr/>
      </xdr:nvCxnSpPr>
      <xdr:spPr>
        <a:xfrm flipV="1">
          <a:off x="28575" y="1190625"/>
          <a:ext cx="2124075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80BBBE9-22FE-4099-85C0-D7A59E2106F8}"/>
            </a:ext>
          </a:extLst>
        </xdr:cNvPr>
        <xdr:cNvCxnSpPr/>
      </xdr:nvCxnSpPr>
      <xdr:spPr>
        <a:xfrm>
          <a:off x="24959" y="571236"/>
          <a:ext cx="2127691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40C4863-8B11-44A3-8A21-037481CA9299}"/>
            </a:ext>
          </a:extLst>
        </xdr:cNvPr>
        <xdr:cNvCxnSpPr/>
      </xdr:nvCxnSpPr>
      <xdr:spPr>
        <a:xfrm>
          <a:off x="2857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F64A5FA-10B1-43B2-998A-E426B80E037F}"/>
            </a:ext>
          </a:extLst>
        </xdr:cNvPr>
        <xdr:cNvCxnSpPr/>
      </xdr:nvCxnSpPr>
      <xdr:spPr>
        <a:xfrm>
          <a:off x="28575" y="1381125"/>
          <a:ext cx="21240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7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EB77851-C35F-4152-9283-1914F4726777}"/>
            </a:ext>
          </a:extLst>
        </xdr:cNvPr>
        <xdr:cNvCxnSpPr/>
      </xdr:nvCxnSpPr>
      <xdr:spPr>
        <a:xfrm flipV="1">
          <a:off x="2150886" y="571500"/>
          <a:ext cx="1764" cy="8096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2</xdr:col>
      <xdr:colOff>807924</xdr:colOff>
      <xdr:row>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BED4396-2624-4B58-B1A1-82B0858D1F7B}"/>
            </a:ext>
          </a:extLst>
        </xdr:cNvPr>
        <xdr:cNvCxnSpPr/>
      </xdr:nvCxnSpPr>
      <xdr:spPr>
        <a:xfrm>
          <a:off x="28575" y="807861"/>
          <a:ext cx="2122374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3528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4AB53BF-E62C-451B-8551-F128F07EE925}"/>
            </a:ext>
          </a:extLst>
        </xdr:cNvPr>
        <xdr:cNvCxnSpPr/>
      </xdr:nvCxnSpPr>
      <xdr:spPr>
        <a:xfrm flipV="1">
          <a:off x="28575" y="1190625"/>
          <a:ext cx="2124075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ps_&#12497;&#12502;&#12522;&#12483;&#12463;&#12475;&#12463;&#12479;&#12540;\&#20844;&#20250;&#35336;\02.&#20316;&#26989;\H29&#24180;&#20316;&#26989;\&#21315;&#33865;&#30476;&#24066;&#30010;&#26449;&#32207;&#21512;&#20107;&#21209;&#32068;&#21512;_MMI&#20803;&#35531;\2_&#21463;&#38936;&#36039;&#26009;\290825_&#24517;&#29992;&#36039;&#26009;\01%20&#27770;&#31639;&#32113;&#35336;\02%20&#24179;&#25104;28&#24180;&#24230;\H28&#24180;&#24230;&#26222;&#36890;&#20250;&#353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7"/>
      <sheetName val="08"/>
      <sheetName val="09"/>
      <sheetName val="10"/>
      <sheetName val="11"/>
      <sheetName val="12_1"/>
      <sheetName val="12_2"/>
      <sheetName val="13"/>
      <sheetName val="14"/>
      <sheetName val="15"/>
      <sheetName val="16"/>
      <sheetName val="19"/>
      <sheetName val="20"/>
      <sheetName val="21"/>
      <sheetName val="22"/>
      <sheetName val="23"/>
      <sheetName val="27"/>
      <sheetName val="29"/>
      <sheetName val="30"/>
      <sheetName val="32"/>
      <sheetName val="33"/>
      <sheetName val="34"/>
      <sheetName val="36"/>
      <sheetName val="37"/>
      <sheetName val="41"/>
      <sheetName val="42"/>
      <sheetName val="43"/>
      <sheetName val="44"/>
      <sheetName val="47"/>
      <sheetName val="48"/>
      <sheetName val="51"/>
      <sheetName val="52"/>
      <sheetName val="53"/>
      <sheetName val="56"/>
      <sheetName val="57"/>
      <sheetName val="60"/>
      <sheetName val="63"/>
      <sheetName val="64"/>
      <sheetName val="71"/>
      <sheetName val="72"/>
      <sheetName val="73"/>
      <sheetName val="74"/>
      <sheetName val="75"/>
      <sheetName val="76"/>
      <sheetName val="77"/>
      <sheetName val="78"/>
      <sheetName val="79_1"/>
      <sheetName val="79_2"/>
      <sheetName val="80"/>
      <sheetName val="81"/>
      <sheetName val="82"/>
      <sheetName val="83"/>
      <sheetName val="84"/>
      <sheetName val="85"/>
      <sheetName val="86_1"/>
      <sheetName val="86_2"/>
      <sheetName val="87"/>
      <sheetName val="89"/>
      <sheetName val="90"/>
      <sheetName val="93"/>
      <sheetName val="94"/>
      <sheetName val="95"/>
      <sheetName val="96"/>
      <sheetName val="97"/>
      <sheetName val="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/>
      <sheetData sheetId="1"/>
      <sheetData sheetId="2"/>
      <sheetData sheetId="3"/>
      <sheetData sheetId="4"/>
      <sheetData sheetId="5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0FC11-C554-4D8C-95DE-6ED7D2C0D47A}">
  <sheetPr>
    <pageSetUpPr fitToPage="1"/>
  </sheetPr>
  <dimension ref="A1:H23"/>
  <sheetViews>
    <sheetView tabSelected="1" workbookViewId="0">
      <selection sqref="A1:H1"/>
    </sheetView>
  </sheetViews>
  <sheetFormatPr defaultColWidth="8.875" defaultRowHeight="11.25"/>
  <cols>
    <col min="1" max="1" width="30.875" style="268" customWidth="1"/>
    <col min="2" max="8" width="15.875" style="268" customWidth="1"/>
    <col min="9" max="16384" width="8.875" style="268"/>
  </cols>
  <sheetData>
    <row r="1" spans="1:8" ht="21">
      <c r="A1" s="276" t="s">
        <v>292</v>
      </c>
      <c r="B1" s="276"/>
      <c r="C1" s="276"/>
      <c r="D1" s="276"/>
      <c r="E1" s="276"/>
      <c r="F1" s="276"/>
      <c r="G1" s="276"/>
      <c r="H1" s="276"/>
    </row>
    <row r="2" spans="1:8" ht="13.5">
      <c r="A2" s="269" t="s">
        <v>268</v>
      </c>
      <c r="B2" s="269"/>
      <c r="C2" s="269"/>
      <c r="D2" s="269"/>
      <c r="E2" s="269"/>
      <c r="F2" s="269"/>
      <c r="G2" s="269"/>
      <c r="H2" s="270" t="s">
        <v>269</v>
      </c>
    </row>
    <row r="3" spans="1:8" ht="13.5">
      <c r="A3" s="269" t="s">
        <v>270</v>
      </c>
      <c r="B3" s="269"/>
      <c r="C3" s="269"/>
      <c r="D3" s="269"/>
      <c r="E3" s="269"/>
      <c r="F3" s="269"/>
      <c r="G3" s="269"/>
      <c r="H3" s="269"/>
    </row>
    <row r="4" spans="1:8" ht="13.5">
      <c r="A4" s="269"/>
      <c r="B4" s="269"/>
      <c r="C4" s="269"/>
      <c r="D4" s="269"/>
      <c r="E4" s="269"/>
      <c r="F4" s="269"/>
      <c r="G4" s="269"/>
      <c r="H4" s="270" t="s">
        <v>136</v>
      </c>
    </row>
    <row r="5" spans="1:8" ht="33.75">
      <c r="A5" s="271" t="s">
        <v>271</v>
      </c>
      <c r="B5" s="272" t="s">
        <v>293</v>
      </c>
      <c r="C5" s="272" t="s">
        <v>294</v>
      </c>
      <c r="D5" s="272" t="s">
        <v>295</v>
      </c>
      <c r="E5" s="272" t="s">
        <v>296</v>
      </c>
      <c r="F5" s="272" t="s">
        <v>297</v>
      </c>
      <c r="G5" s="272" t="s">
        <v>298</v>
      </c>
      <c r="H5" s="272" t="s">
        <v>299</v>
      </c>
    </row>
    <row r="6" spans="1:8">
      <c r="A6" s="273" t="s">
        <v>280</v>
      </c>
      <c r="B6" s="274">
        <v>143729669692</v>
      </c>
      <c r="C6" s="274">
        <v>2607598175</v>
      </c>
      <c r="D6" s="274">
        <v>1813416923</v>
      </c>
      <c r="E6" s="274">
        <v>144523850944</v>
      </c>
      <c r="F6" s="274">
        <v>60602247071</v>
      </c>
      <c r="G6" s="274">
        <v>2332888487</v>
      </c>
      <c r="H6" s="274">
        <v>83921603873</v>
      </c>
    </row>
    <row r="7" spans="1:8">
      <c r="A7" s="273" t="s">
        <v>281</v>
      </c>
      <c r="B7" s="274">
        <v>45122093301</v>
      </c>
      <c r="C7" s="274">
        <v>513941427</v>
      </c>
      <c r="D7" s="274">
        <v>551397001</v>
      </c>
      <c r="E7" s="274">
        <v>45084637727</v>
      </c>
      <c r="F7" s="274">
        <v>0</v>
      </c>
      <c r="G7" s="274">
        <v>0</v>
      </c>
      <c r="H7" s="274">
        <v>45084637727</v>
      </c>
    </row>
    <row r="8" spans="1:8">
      <c r="A8" s="273" t="s">
        <v>282</v>
      </c>
      <c r="B8" s="274">
        <v>0</v>
      </c>
      <c r="C8" s="274">
        <v>0</v>
      </c>
      <c r="D8" s="274">
        <v>0</v>
      </c>
      <c r="E8" s="274">
        <v>0</v>
      </c>
      <c r="F8" s="274">
        <v>0</v>
      </c>
      <c r="G8" s="274">
        <v>0</v>
      </c>
      <c r="H8" s="274">
        <v>0</v>
      </c>
    </row>
    <row r="9" spans="1:8">
      <c r="A9" s="273" t="s">
        <v>283</v>
      </c>
      <c r="B9" s="274">
        <v>96924590621</v>
      </c>
      <c r="C9" s="274">
        <v>903913246</v>
      </c>
      <c r="D9" s="274">
        <v>578022008</v>
      </c>
      <c r="E9" s="274">
        <v>97250481859</v>
      </c>
      <c r="F9" s="274">
        <v>59480508628</v>
      </c>
      <c r="G9" s="274">
        <v>2300377970</v>
      </c>
      <c r="H9" s="274">
        <v>37769973231</v>
      </c>
    </row>
    <row r="10" spans="1:8">
      <c r="A10" s="273" t="s">
        <v>284</v>
      </c>
      <c r="B10" s="274">
        <v>1620458170</v>
      </c>
      <c r="C10" s="274">
        <v>219398765</v>
      </c>
      <c r="D10" s="274">
        <v>0</v>
      </c>
      <c r="E10" s="274">
        <v>1839856935</v>
      </c>
      <c r="F10" s="274">
        <v>1121738443</v>
      </c>
      <c r="G10" s="274">
        <v>32510517</v>
      </c>
      <c r="H10" s="274">
        <v>718118492</v>
      </c>
    </row>
    <row r="11" spans="1:8">
      <c r="A11" s="273" t="s">
        <v>285</v>
      </c>
      <c r="B11" s="274">
        <v>0</v>
      </c>
      <c r="C11" s="274">
        <v>0</v>
      </c>
      <c r="D11" s="274">
        <v>0</v>
      </c>
      <c r="E11" s="274">
        <v>0</v>
      </c>
      <c r="F11" s="274">
        <v>0</v>
      </c>
      <c r="G11" s="274">
        <v>0</v>
      </c>
      <c r="H11" s="274">
        <v>0</v>
      </c>
    </row>
    <row r="12" spans="1:8">
      <c r="A12" s="273" t="s">
        <v>286</v>
      </c>
      <c r="B12" s="274">
        <v>0</v>
      </c>
      <c r="C12" s="274">
        <v>0</v>
      </c>
      <c r="D12" s="274">
        <v>0</v>
      </c>
      <c r="E12" s="274">
        <v>0</v>
      </c>
      <c r="F12" s="274">
        <v>0</v>
      </c>
      <c r="G12" s="274">
        <v>0</v>
      </c>
      <c r="H12" s="274">
        <v>0</v>
      </c>
    </row>
    <row r="13" spans="1:8">
      <c r="A13" s="273" t="s">
        <v>287</v>
      </c>
      <c r="B13" s="274">
        <v>0</v>
      </c>
      <c r="C13" s="274">
        <v>0</v>
      </c>
      <c r="D13" s="274">
        <v>0</v>
      </c>
      <c r="E13" s="274">
        <v>0</v>
      </c>
      <c r="F13" s="274">
        <v>0</v>
      </c>
      <c r="G13" s="274">
        <v>0</v>
      </c>
      <c r="H13" s="274">
        <v>0</v>
      </c>
    </row>
    <row r="14" spans="1:8">
      <c r="A14" s="273" t="s">
        <v>288</v>
      </c>
      <c r="B14" s="274">
        <v>0</v>
      </c>
      <c r="C14" s="274">
        <v>0</v>
      </c>
      <c r="D14" s="274">
        <v>0</v>
      </c>
      <c r="E14" s="274">
        <v>0</v>
      </c>
      <c r="F14" s="274">
        <v>0</v>
      </c>
      <c r="G14" s="274">
        <v>0</v>
      </c>
      <c r="H14" s="274">
        <v>0</v>
      </c>
    </row>
    <row r="15" spans="1:8">
      <c r="A15" s="273" t="s">
        <v>289</v>
      </c>
      <c r="B15" s="274">
        <v>62527600</v>
      </c>
      <c r="C15" s="274">
        <v>970344737</v>
      </c>
      <c r="D15" s="274">
        <v>683997914</v>
      </c>
      <c r="E15" s="274">
        <v>348874423</v>
      </c>
      <c r="F15" s="274">
        <v>0</v>
      </c>
      <c r="G15" s="274">
        <v>0</v>
      </c>
      <c r="H15" s="274">
        <v>348874423</v>
      </c>
    </row>
    <row r="16" spans="1:8">
      <c r="A16" s="273" t="s">
        <v>290</v>
      </c>
      <c r="B16" s="274">
        <v>173180983287</v>
      </c>
      <c r="C16" s="274">
        <v>2849145549</v>
      </c>
      <c r="D16" s="274">
        <v>552625403</v>
      </c>
      <c r="E16" s="274">
        <v>175477503433</v>
      </c>
      <c r="F16" s="274">
        <v>56466404930</v>
      </c>
      <c r="G16" s="274">
        <v>3011465851</v>
      </c>
      <c r="H16" s="274">
        <v>119011098503</v>
      </c>
    </row>
    <row r="17" spans="1:8">
      <c r="A17" s="273" t="s">
        <v>281</v>
      </c>
      <c r="B17" s="274">
        <v>43052958528</v>
      </c>
      <c r="C17" s="274">
        <v>688542065</v>
      </c>
      <c r="D17" s="274">
        <v>12524877</v>
      </c>
      <c r="E17" s="274">
        <v>43728975716</v>
      </c>
      <c r="F17" s="274">
        <v>0</v>
      </c>
      <c r="G17" s="274">
        <v>0</v>
      </c>
      <c r="H17" s="274">
        <v>43728975716</v>
      </c>
    </row>
    <row r="18" spans="1:8">
      <c r="A18" s="273" t="s">
        <v>283</v>
      </c>
      <c r="B18" s="274">
        <v>1860091058</v>
      </c>
      <c r="C18" s="274">
        <v>0</v>
      </c>
      <c r="D18" s="274">
        <v>0</v>
      </c>
      <c r="E18" s="274">
        <v>1860091058</v>
      </c>
      <c r="F18" s="274">
        <v>1222950054</v>
      </c>
      <c r="G18" s="274">
        <v>35011003</v>
      </c>
      <c r="H18" s="274">
        <v>637141004</v>
      </c>
    </row>
    <row r="19" spans="1:8">
      <c r="A19" s="273" t="s">
        <v>284</v>
      </c>
      <c r="B19" s="274">
        <v>127833368749</v>
      </c>
      <c r="C19" s="274">
        <v>1795768731</v>
      </c>
      <c r="D19" s="274">
        <v>51335462</v>
      </c>
      <c r="E19" s="274">
        <v>129577802018</v>
      </c>
      <c r="F19" s="274">
        <v>55243454876</v>
      </c>
      <c r="G19" s="274">
        <v>2976454848</v>
      </c>
      <c r="H19" s="274">
        <v>74334347142</v>
      </c>
    </row>
    <row r="20" spans="1:8">
      <c r="A20" s="273" t="s">
        <v>288</v>
      </c>
      <c r="B20" s="274">
        <v>0</v>
      </c>
      <c r="C20" s="274">
        <v>0</v>
      </c>
      <c r="D20" s="274">
        <v>0</v>
      </c>
      <c r="E20" s="274">
        <v>0</v>
      </c>
      <c r="F20" s="274">
        <v>0</v>
      </c>
      <c r="G20" s="274">
        <v>0</v>
      </c>
      <c r="H20" s="274">
        <v>0</v>
      </c>
    </row>
    <row r="21" spans="1:8">
      <c r="A21" s="273" t="s">
        <v>289</v>
      </c>
      <c r="B21" s="274">
        <v>434564952</v>
      </c>
      <c r="C21" s="274">
        <v>364834753</v>
      </c>
      <c r="D21" s="274">
        <v>488765064</v>
      </c>
      <c r="E21" s="274">
        <v>310634641</v>
      </c>
      <c r="F21" s="274">
        <v>0</v>
      </c>
      <c r="G21" s="274">
        <v>0</v>
      </c>
      <c r="H21" s="274">
        <v>310634641</v>
      </c>
    </row>
    <row r="22" spans="1:8">
      <c r="A22" s="273" t="s">
        <v>291</v>
      </c>
      <c r="B22" s="274">
        <v>7227660091</v>
      </c>
      <c r="C22" s="274">
        <v>119678604</v>
      </c>
      <c r="D22" s="274">
        <v>83867559</v>
      </c>
      <c r="E22" s="274">
        <v>7263471136</v>
      </c>
      <c r="F22" s="274">
        <v>4771396682</v>
      </c>
      <c r="G22" s="274">
        <v>256261177</v>
      </c>
      <c r="H22" s="274">
        <v>2492074454</v>
      </c>
    </row>
    <row r="23" spans="1:8">
      <c r="A23" s="273" t="s">
        <v>279</v>
      </c>
      <c r="B23" s="274">
        <v>324138313070</v>
      </c>
      <c r="C23" s="274">
        <v>5576422328</v>
      </c>
      <c r="D23" s="274">
        <v>2449909885</v>
      </c>
      <c r="E23" s="274">
        <v>327264825513</v>
      </c>
      <c r="F23" s="274">
        <v>121840048683</v>
      </c>
      <c r="G23" s="274">
        <v>5600615515</v>
      </c>
      <c r="H23" s="274">
        <v>205424776830</v>
      </c>
    </row>
  </sheetData>
  <mergeCells count="1">
    <mergeCell ref="A1:H1"/>
  </mergeCells>
  <phoneticPr fontId="6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H8"/>
  <sheetViews>
    <sheetView view="pageBreakPreview" zoomScaleNormal="100" zoomScaleSheetLayoutView="100" workbookViewId="0">
      <selection activeCell="D8" sqref="D8"/>
    </sheetView>
  </sheetViews>
  <sheetFormatPr defaultRowHeight="13.5"/>
  <cols>
    <col min="1" max="1" width="41.5" style="28" customWidth="1"/>
    <col min="2" max="6" width="25.375" style="28" customWidth="1"/>
    <col min="7" max="7" width="10.125" style="28" bestFit="1" customWidth="1"/>
    <col min="8" max="8" width="11.25" style="28" bestFit="1" customWidth="1"/>
    <col min="9" max="16384" width="9" style="28"/>
  </cols>
  <sheetData>
    <row r="1" spans="1:8" ht="34.5" customHeight="1">
      <c r="A1" s="122" t="s">
        <v>46</v>
      </c>
      <c r="F1" s="91" t="str">
        <f>単位</f>
        <v>（単位：千円）</v>
      </c>
    </row>
    <row r="2" spans="1:8" s="72" customFormat="1" ht="23.1" customHeight="1">
      <c r="A2" s="277" t="s">
        <v>47</v>
      </c>
      <c r="B2" s="277" t="s">
        <v>48</v>
      </c>
      <c r="C2" s="277" t="s">
        <v>49</v>
      </c>
      <c r="D2" s="279" t="s">
        <v>50</v>
      </c>
      <c r="E2" s="280"/>
      <c r="F2" s="277" t="s">
        <v>51</v>
      </c>
    </row>
    <row r="3" spans="1:8" s="72" customFormat="1" ht="23.1" customHeight="1">
      <c r="A3" s="278"/>
      <c r="B3" s="278"/>
      <c r="C3" s="278"/>
      <c r="D3" s="123" t="s">
        <v>52</v>
      </c>
      <c r="E3" s="123" t="s">
        <v>53</v>
      </c>
      <c r="F3" s="278"/>
    </row>
    <row r="4" spans="1:8" s="72" customFormat="1" ht="34.5" customHeight="1">
      <c r="A4" s="168" t="s">
        <v>57</v>
      </c>
      <c r="B4" s="260">
        <v>3869580013</v>
      </c>
      <c r="C4" s="261">
        <v>0</v>
      </c>
      <c r="D4" s="261">
        <v>140900778</v>
      </c>
      <c r="E4" s="261">
        <v>0</v>
      </c>
      <c r="F4" s="260">
        <f t="shared" ref="F4:F5" si="0">B4+C4-D4-E4</f>
        <v>3728679235</v>
      </c>
      <c r="G4" s="92"/>
    </row>
    <row r="5" spans="1:8" s="72" customFormat="1" ht="34.5" customHeight="1">
      <c r="A5" s="168" t="s">
        <v>58</v>
      </c>
      <c r="B5" s="262">
        <v>575475949</v>
      </c>
      <c r="C5" s="261">
        <v>568453657</v>
      </c>
      <c r="D5" s="261">
        <v>575475949</v>
      </c>
      <c r="E5" s="261">
        <v>0</v>
      </c>
      <c r="F5" s="260">
        <f t="shared" si="0"/>
        <v>568453657</v>
      </c>
    </row>
    <row r="6" spans="1:8" s="72" customFormat="1" ht="34.5" customHeight="1">
      <c r="A6" s="168" t="s">
        <v>196</v>
      </c>
      <c r="B6" s="263">
        <v>84403093</v>
      </c>
      <c r="C6" s="261">
        <v>140477358</v>
      </c>
      <c r="D6" s="261">
        <v>130667296</v>
      </c>
      <c r="E6" s="261">
        <v>0</v>
      </c>
      <c r="F6" s="260">
        <f>B6+C6-D6-E6</f>
        <v>94213155</v>
      </c>
      <c r="G6" s="169"/>
      <c r="H6" s="92"/>
    </row>
    <row r="7" spans="1:8" s="72" customFormat="1" ht="34.5" customHeight="1">
      <c r="A7" s="168" t="s">
        <v>197</v>
      </c>
      <c r="B7" s="264">
        <v>85178788</v>
      </c>
      <c r="C7" s="261">
        <v>66602900</v>
      </c>
      <c r="D7" s="261">
        <v>64153727</v>
      </c>
      <c r="E7" s="261">
        <v>0</v>
      </c>
      <c r="F7" s="260">
        <f>B7+C7-D7-E7</f>
        <v>87627961</v>
      </c>
      <c r="G7" s="169"/>
      <c r="H7" s="92"/>
    </row>
    <row r="8" spans="1:8" s="72" customFormat="1" ht="34.5" customHeight="1">
      <c r="A8" s="125" t="s">
        <v>2</v>
      </c>
      <c r="B8" s="261">
        <f>SUM(B4:B7)</f>
        <v>4614637843</v>
      </c>
      <c r="C8" s="260">
        <f>SUM(C4:C7)</f>
        <v>775533915</v>
      </c>
      <c r="D8" s="260">
        <f>SUM(D4:D7)</f>
        <v>911197750</v>
      </c>
      <c r="E8" s="260">
        <v>0</v>
      </c>
      <c r="F8" s="261">
        <f>SUM(F4:F7)</f>
        <v>4478974008</v>
      </c>
    </row>
  </sheetData>
  <mergeCells count="5">
    <mergeCell ref="A2:A3"/>
    <mergeCell ref="B2:B3"/>
    <mergeCell ref="C2:C3"/>
    <mergeCell ref="D2:E2"/>
    <mergeCell ref="F2:F3"/>
  </mergeCells>
  <phoneticPr fontId="6"/>
  <printOptions horizontalCentered="1"/>
  <pageMargins left="0.7" right="0.7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E14"/>
  <sheetViews>
    <sheetView view="pageBreakPreview" zoomScaleNormal="100" zoomScaleSheetLayoutView="100" workbookViewId="0"/>
  </sheetViews>
  <sheetFormatPr defaultRowHeight="13.5"/>
  <cols>
    <col min="1" max="1" width="35.625" style="28" customWidth="1"/>
    <col min="2" max="2" width="45.625" style="28" customWidth="1"/>
    <col min="3" max="3" width="35.5" style="28" customWidth="1"/>
    <col min="4" max="5" width="25.625" style="28" customWidth="1"/>
    <col min="6" max="6" width="1.5" style="28" customWidth="1"/>
    <col min="7" max="16384" width="9" style="28"/>
  </cols>
  <sheetData>
    <row r="1" spans="1:5" ht="34.5" customHeight="1">
      <c r="A1" s="170" t="s">
        <v>65</v>
      </c>
      <c r="B1" s="30"/>
      <c r="C1" s="30"/>
      <c r="D1" s="30"/>
      <c r="E1" s="30"/>
    </row>
    <row r="2" spans="1:5" ht="34.5" customHeight="1">
      <c r="A2" s="170" t="s">
        <v>66</v>
      </c>
      <c r="B2" s="94"/>
      <c r="C2" s="30"/>
      <c r="D2" s="30"/>
      <c r="E2" s="185" t="str">
        <f>単位</f>
        <v>（単位：千円）</v>
      </c>
    </row>
    <row r="3" spans="1:5" ht="34.5" customHeight="1">
      <c r="A3" s="164" t="s">
        <v>67</v>
      </c>
      <c r="B3" s="164" t="s">
        <v>68</v>
      </c>
      <c r="C3" s="164" t="s">
        <v>69</v>
      </c>
      <c r="D3" s="181" t="s">
        <v>70</v>
      </c>
      <c r="E3" s="164" t="s">
        <v>71</v>
      </c>
    </row>
    <row r="4" spans="1:5" ht="34.5" customHeight="1">
      <c r="A4" s="308" t="s">
        <v>72</v>
      </c>
      <c r="B4" s="171" t="s">
        <v>198</v>
      </c>
      <c r="C4" s="180" t="s">
        <v>199</v>
      </c>
      <c r="D4" s="182">
        <v>183749000</v>
      </c>
      <c r="E4" s="144" t="s">
        <v>200</v>
      </c>
    </row>
    <row r="5" spans="1:5" ht="34.5" customHeight="1">
      <c r="A5" s="309"/>
      <c r="B5" s="172" t="s">
        <v>74</v>
      </c>
      <c r="C5" s="176"/>
      <c r="D5" s="182">
        <f>SUM(D4:D4)</f>
        <v>183749000</v>
      </c>
      <c r="E5" s="174"/>
    </row>
    <row r="6" spans="1:5" ht="34.5" customHeight="1">
      <c r="A6" s="310" t="s">
        <v>75</v>
      </c>
      <c r="B6" s="179" t="s">
        <v>201</v>
      </c>
      <c r="C6" s="177" t="s">
        <v>204</v>
      </c>
      <c r="D6" s="183">
        <v>14994100000</v>
      </c>
      <c r="E6" s="171"/>
    </row>
    <row r="7" spans="1:5" ht="34.5" customHeight="1">
      <c r="A7" s="311"/>
      <c r="B7" s="184" t="s">
        <v>202</v>
      </c>
      <c r="C7" s="178" t="s">
        <v>205</v>
      </c>
      <c r="D7" s="183">
        <v>1853366552</v>
      </c>
      <c r="E7" s="171"/>
    </row>
    <row r="8" spans="1:5" ht="34.5" customHeight="1">
      <c r="A8" s="311"/>
      <c r="B8" s="184" t="s">
        <v>207</v>
      </c>
      <c r="C8" s="178" t="s">
        <v>206</v>
      </c>
      <c r="D8" s="183">
        <v>1448686179</v>
      </c>
      <c r="E8" s="171"/>
    </row>
    <row r="9" spans="1:5" ht="34.5" customHeight="1">
      <c r="A9" s="311"/>
      <c r="B9" s="184" t="s">
        <v>203</v>
      </c>
      <c r="C9" s="178" t="s">
        <v>204</v>
      </c>
      <c r="D9" s="183">
        <v>680078432</v>
      </c>
      <c r="E9" s="171"/>
    </row>
    <row r="10" spans="1:5" ht="34.5" customHeight="1">
      <c r="A10" s="311"/>
      <c r="B10" s="184" t="s">
        <v>249</v>
      </c>
      <c r="C10" s="177"/>
      <c r="D10" s="183">
        <v>4897716218</v>
      </c>
      <c r="E10" s="171"/>
    </row>
    <row r="11" spans="1:5" ht="34.5" customHeight="1">
      <c r="A11" s="311"/>
      <c r="B11" s="184" t="s">
        <v>250</v>
      </c>
      <c r="C11" s="177"/>
      <c r="D11" s="183">
        <f>D13-D5-SUM(D6:D10)</f>
        <v>26207657093</v>
      </c>
      <c r="E11" s="171"/>
    </row>
    <row r="12" spans="1:5" ht="34.5" customHeight="1">
      <c r="A12" s="312"/>
      <c r="B12" s="173" t="s">
        <v>74</v>
      </c>
      <c r="C12" s="176"/>
      <c r="D12" s="182">
        <f>SUM(D6:D11)</f>
        <v>50081604474</v>
      </c>
      <c r="E12" s="174"/>
    </row>
    <row r="13" spans="1:5" ht="34.5" customHeight="1">
      <c r="A13" s="175" t="s">
        <v>3</v>
      </c>
      <c r="B13" s="174"/>
      <c r="C13" s="176"/>
      <c r="D13" s="182">
        <v>50265353474</v>
      </c>
      <c r="E13" s="174"/>
    </row>
    <row r="14" spans="1:5" ht="12" customHeight="1"/>
  </sheetData>
  <mergeCells count="2">
    <mergeCell ref="A4:A5"/>
    <mergeCell ref="A6:A12"/>
  </mergeCells>
  <phoneticPr fontId="6"/>
  <printOptions horizontalCentered="1"/>
  <pageMargins left="0.7" right="0.7" top="0.75" bottom="0.75" header="0.3" footer="0.3"/>
  <pageSetup paperSize="9" scale="7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I96"/>
  <sheetViews>
    <sheetView view="pageBreakPreview" topLeftCell="A17" zoomScaleNormal="100" zoomScaleSheetLayoutView="100" workbookViewId="0">
      <selection activeCell="I47" sqref="I47"/>
    </sheetView>
  </sheetViews>
  <sheetFormatPr defaultRowHeight="13.5"/>
  <cols>
    <col min="1" max="3" width="20.625" style="28" customWidth="1"/>
    <col min="4" max="4" width="30.625" style="28" customWidth="1"/>
    <col min="5" max="5" width="19.25" style="28" customWidth="1"/>
    <col min="6" max="6" width="4.625" style="28" customWidth="1"/>
    <col min="7" max="9" width="11.125" style="28" customWidth="1"/>
    <col min="10" max="10" width="0.75" style="28" customWidth="1"/>
    <col min="11" max="11" width="16.75" style="28" customWidth="1"/>
    <col min="12" max="16384" width="9" style="28"/>
  </cols>
  <sheetData>
    <row r="1" spans="1:6" ht="34.5" customHeight="1">
      <c r="A1" s="170" t="s">
        <v>76</v>
      </c>
      <c r="B1" s="186"/>
      <c r="C1" s="186"/>
      <c r="D1" s="186"/>
      <c r="E1" s="186"/>
    </row>
    <row r="2" spans="1:6" ht="32.1" customHeight="1">
      <c r="A2" s="170" t="s">
        <v>77</v>
      </c>
      <c r="E2" s="185" t="str">
        <f>単位</f>
        <v>（単位：千円）</v>
      </c>
      <c r="F2" s="185"/>
    </row>
    <row r="3" spans="1:6" ht="27.6" customHeight="1">
      <c r="A3" s="187" t="s">
        <v>78</v>
      </c>
      <c r="B3" s="188" t="s">
        <v>47</v>
      </c>
      <c r="C3" s="189" t="s">
        <v>79</v>
      </c>
      <c r="D3" s="189"/>
      <c r="E3" s="190" t="s">
        <v>80</v>
      </c>
    </row>
    <row r="4" spans="1:6" ht="17.100000000000001" customHeight="1">
      <c r="A4" s="313" t="s">
        <v>251</v>
      </c>
      <c r="B4" s="316" t="s">
        <v>81</v>
      </c>
      <c r="C4" s="194" t="s">
        <v>237</v>
      </c>
      <c r="D4" s="191"/>
      <c r="E4" s="192">
        <v>21674678304</v>
      </c>
    </row>
    <row r="5" spans="1:6" ht="17.100000000000001" customHeight="1">
      <c r="A5" s="314"/>
      <c r="B5" s="317"/>
      <c r="C5" s="194" t="s">
        <v>117</v>
      </c>
      <c r="D5" s="191"/>
      <c r="E5" s="192">
        <v>313675000</v>
      </c>
    </row>
    <row r="6" spans="1:6" ht="17.100000000000001" customHeight="1">
      <c r="A6" s="314"/>
      <c r="B6" s="317"/>
      <c r="C6" s="194" t="s">
        <v>118</v>
      </c>
      <c r="D6" s="191"/>
      <c r="E6" s="192">
        <v>16630000</v>
      </c>
    </row>
    <row r="7" spans="1:6" ht="17.100000000000001" customHeight="1">
      <c r="A7" s="314"/>
      <c r="B7" s="317"/>
      <c r="C7" s="194" t="s">
        <v>119</v>
      </c>
      <c r="D7" s="191"/>
      <c r="E7" s="192">
        <v>87754000</v>
      </c>
      <c r="F7" s="95"/>
    </row>
    <row r="8" spans="1:6" ht="17.100000000000001" customHeight="1">
      <c r="A8" s="314"/>
      <c r="B8" s="317"/>
      <c r="C8" s="194" t="s">
        <v>127</v>
      </c>
      <c r="D8" s="191"/>
      <c r="E8" s="192">
        <v>104747000</v>
      </c>
      <c r="F8" s="95"/>
    </row>
    <row r="9" spans="1:6" ht="17.100000000000001" customHeight="1">
      <c r="A9" s="314"/>
      <c r="B9" s="317"/>
      <c r="C9" s="194" t="s">
        <v>128</v>
      </c>
      <c r="D9" s="191"/>
      <c r="E9" s="192">
        <v>125762000</v>
      </c>
      <c r="F9" s="95"/>
    </row>
    <row r="10" spans="1:6" ht="17.100000000000001" customHeight="1">
      <c r="A10" s="314"/>
      <c r="B10" s="317"/>
      <c r="C10" s="194" t="s">
        <v>129</v>
      </c>
      <c r="D10" s="191"/>
      <c r="E10" s="192">
        <v>3313991000</v>
      </c>
      <c r="F10" s="95"/>
    </row>
    <row r="11" spans="1:6" ht="17.100000000000001" customHeight="1">
      <c r="A11" s="314"/>
      <c r="B11" s="317"/>
      <c r="C11" s="223" t="s">
        <v>130</v>
      </c>
      <c r="D11" s="191"/>
      <c r="E11" s="192">
        <v>27028341</v>
      </c>
      <c r="F11" s="95"/>
    </row>
    <row r="12" spans="1:6" ht="17.100000000000001" customHeight="1">
      <c r="A12" s="314"/>
      <c r="B12" s="317"/>
      <c r="C12" s="195" t="s">
        <v>238</v>
      </c>
      <c r="D12" s="191"/>
      <c r="E12" s="192">
        <v>43228770</v>
      </c>
      <c r="F12" s="95"/>
    </row>
    <row r="13" spans="1:6" ht="17.100000000000001" customHeight="1">
      <c r="A13" s="314"/>
      <c r="B13" s="317"/>
      <c r="C13" s="194" t="s">
        <v>239</v>
      </c>
      <c r="D13" s="191"/>
      <c r="E13" s="192">
        <v>639585000</v>
      </c>
      <c r="F13" s="95"/>
    </row>
    <row r="14" spans="1:6" ht="17.100000000000001" customHeight="1">
      <c r="A14" s="314"/>
      <c r="B14" s="317"/>
      <c r="C14" s="194" t="s">
        <v>131</v>
      </c>
      <c r="D14" s="191"/>
      <c r="E14" s="192">
        <v>162469000</v>
      </c>
      <c r="F14" s="95"/>
    </row>
    <row r="15" spans="1:6" ht="17.100000000000001" customHeight="1">
      <c r="A15" s="314"/>
      <c r="B15" s="317"/>
      <c r="C15" s="194" t="s">
        <v>132</v>
      </c>
      <c r="D15" s="191"/>
      <c r="E15" s="192">
        <v>2164933000</v>
      </c>
      <c r="F15" s="95"/>
    </row>
    <row r="16" spans="1:6" ht="17.100000000000001" customHeight="1">
      <c r="A16" s="314"/>
      <c r="B16" s="317"/>
      <c r="C16" s="194" t="s">
        <v>133</v>
      </c>
      <c r="D16" s="191"/>
      <c r="E16" s="192">
        <v>17456000</v>
      </c>
      <c r="F16" s="95"/>
    </row>
    <row r="17" spans="1:9" ht="17.100000000000001" customHeight="1">
      <c r="A17" s="314"/>
      <c r="B17" s="317"/>
      <c r="C17" s="194" t="s">
        <v>134</v>
      </c>
      <c r="D17" s="191"/>
      <c r="E17" s="192">
        <v>125752120</v>
      </c>
      <c r="F17" s="95"/>
    </row>
    <row r="18" spans="1:9" ht="17.100000000000001" customHeight="1">
      <c r="A18" s="314"/>
      <c r="B18" s="317"/>
      <c r="C18" s="194" t="s">
        <v>135</v>
      </c>
      <c r="D18" s="191"/>
      <c r="E18" s="192">
        <v>58977913</v>
      </c>
      <c r="F18" s="95"/>
    </row>
    <row r="19" spans="1:9" ht="17.100000000000001" customHeight="1">
      <c r="A19" s="314"/>
      <c r="B19" s="317"/>
      <c r="C19" s="194" t="s">
        <v>73</v>
      </c>
      <c r="D19" s="191"/>
      <c r="E19" s="192">
        <v>441084945</v>
      </c>
      <c r="F19" s="95"/>
    </row>
    <row r="20" spans="1:9" ht="17.100000000000001" customHeight="1">
      <c r="A20" s="314"/>
      <c r="B20" s="318"/>
      <c r="C20" s="319" t="s">
        <v>82</v>
      </c>
      <c r="D20" s="320"/>
      <c r="E20" s="193">
        <f>SUBTOTAL(9,E4:E19)</f>
        <v>29317752393</v>
      </c>
    </row>
    <row r="21" spans="1:9" ht="17.100000000000001" customHeight="1">
      <c r="A21" s="314"/>
      <c r="B21" s="321" t="s">
        <v>83</v>
      </c>
      <c r="C21" s="323" t="s">
        <v>84</v>
      </c>
      <c r="D21" s="191" t="s">
        <v>85</v>
      </c>
      <c r="E21" s="193">
        <v>724823000</v>
      </c>
    </row>
    <row r="22" spans="1:9" ht="17.100000000000001" customHeight="1">
      <c r="A22" s="314"/>
      <c r="B22" s="322"/>
      <c r="C22" s="324"/>
      <c r="D22" s="191" t="s">
        <v>86</v>
      </c>
      <c r="E22" s="193">
        <v>402076000</v>
      </c>
      <c r="F22" s="96"/>
      <c r="G22" s="96"/>
      <c r="H22" s="96"/>
      <c r="I22" s="96"/>
    </row>
    <row r="23" spans="1:9" ht="17.100000000000001" customHeight="1">
      <c r="A23" s="314"/>
      <c r="B23" s="317"/>
      <c r="C23" s="324"/>
      <c r="D23" s="191" t="s">
        <v>73</v>
      </c>
      <c r="E23" s="193"/>
      <c r="F23" s="96"/>
      <c r="G23" s="96"/>
      <c r="H23" s="96"/>
      <c r="I23" s="96"/>
    </row>
    <row r="24" spans="1:9" ht="17.100000000000001" customHeight="1">
      <c r="A24" s="314"/>
      <c r="B24" s="317"/>
      <c r="C24" s="325"/>
      <c r="D24" s="242" t="s">
        <v>74</v>
      </c>
      <c r="E24" s="193">
        <f>SUBTOTAL(9,E21:E23)</f>
        <v>1126899000</v>
      </c>
      <c r="F24" s="96"/>
      <c r="G24" s="96"/>
      <c r="H24" s="96"/>
      <c r="I24" s="96"/>
    </row>
    <row r="25" spans="1:9" ht="17.100000000000001" customHeight="1">
      <c r="A25" s="314"/>
      <c r="B25" s="317"/>
      <c r="C25" s="323" t="s">
        <v>87</v>
      </c>
      <c r="D25" s="191" t="s">
        <v>85</v>
      </c>
      <c r="E25" s="193">
        <v>23043041047</v>
      </c>
      <c r="F25" s="96"/>
      <c r="G25" s="96"/>
      <c r="H25" s="96"/>
      <c r="I25" s="96"/>
    </row>
    <row r="26" spans="1:9" ht="17.100000000000001" customHeight="1">
      <c r="A26" s="314"/>
      <c r="B26" s="317"/>
      <c r="C26" s="324"/>
      <c r="D26" s="191" t="s">
        <v>86</v>
      </c>
      <c r="E26" s="193">
        <v>3063368621</v>
      </c>
      <c r="F26" s="96"/>
      <c r="G26" s="96"/>
      <c r="H26" s="96"/>
      <c r="I26" s="96"/>
    </row>
    <row r="27" spans="1:9" ht="17.100000000000001" customHeight="1">
      <c r="A27" s="314"/>
      <c r="B27" s="317"/>
      <c r="C27" s="324"/>
      <c r="D27" s="191" t="s">
        <v>73</v>
      </c>
      <c r="E27" s="192"/>
      <c r="F27" s="97"/>
      <c r="G27" s="97"/>
      <c r="H27" s="97"/>
      <c r="I27" s="97"/>
    </row>
    <row r="28" spans="1:9" ht="17.100000000000001" customHeight="1">
      <c r="A28" s="314"/>
      <c r="B28" s="317"/>
      <c r="C28" s="325"/>
      <c r="D28" s="242" t="s">
        <v>74</v>
      </c>
      <c r="E28" s="193">
        <f>SUBTOTAL(9,E25:E27)</f>
        <v>26106409668</v>
      </c>
      <c r="F28" s="96"/>
      <c r="G28" s="96"/>
      <c r="H28" s="96"/>
      <c r="I28" s="96"/>
    </row>
    <row r="29" spans="1:9" ht="17.100000000000001" customHeight="1">
      <c r="A29" s="314"/>
      <c r="B29" s="318"/>
      <c r="C29" s="319" t="s">
        <v>82</v>
      </c>
      <c r="D29" s="320"/>
      <c r="E29" s="192">
        <f>SUBTOTAL(9,E21:E28)</f>
        <v>27233308668</v>
      </c>
      <c r="F29" s="97"/>
      <c r="G29" s="97"/>
      <c r="H29" s="97"/>
      <c r="I29" s="97"/>
    </row>
    <row r="30" spans="1:9" ht="17.100000000000001" customHeight="1">
      <c r="A30" s="315"/>
      <c r="B30" s="326" t="s">
        <v>2</v>
      </c>
      <c r="C30" s="327"/>
      <c r="D30" s="328"/>
      <c r="E30" s="193">
        <f>SUBTOTAL(9,E4:E29)</f>
        <v>56551061061</v>
      </c>
      <c r="F30" s="96"/>
      <c r="G30" s="96"/>
      <c r="H30" s="96"/>
      <c r="I30" s="96"/>
    </row>
    <row r="31" spans="1:9" ht="17.100000000000001" customHeight="1">
      <c r="A31" s="329" t="s">
        <v>253</v>
      </c>
      <c r="B31" s="332" t="s">
        <v>252</v>
      </c>
      <c r="C31" s="252" t="s">
        <v>258</v>
      </c>
      <c r="D31" s="253"/>
      <c r="E31" s="256">
        <v>3094308797</v>
      </c>
    </row>
    <row r="32" spans="1:9" ht="17.100000000000001" customHeight="1">
      <c r="A32" s="330"/>
      <c r="B32" s="333"/>
      <c r="C32" s="252" t="s">
        <v>231</v>
      </c>
      <c r="D32" s="253"/>
      <c r="E32" s="256">
        <v>1078649000</v>
      </c>
    </row>
    <row r="33" spans="1:5" ht="17.100000000000001" customHeight="1">
      <c r="A33" s="330"/>
      <c r="B33" s="334"/>
      <c r="C33" s="335" t="s">
        <v>82</v>
      </c>
      <c r="D33" s="336"/>
      <c r="E33" s="256">
        <f>SUBTOTAL(9,E31:E32)</f>
        <v>4172957797</v>
      </c>
    </row>
    <row r="34" spans="1:5" ht="17.100000000000001" customHeight="1">
      <c r="A34" s="330"/>
      <c r="B34" s="337" t="s">
        <v>83</v>
      </c>
      <c r="C34" s="341" t="s">
        <v>84</v>
      </c>
      <c r="D34" s="254" t="s">
        <v>85</v>
      </c>
      <c r="E34" s="257" t="s">
        <v>59</v>
      </c>
    </row>
    <row r="35" spans="1:5" ht="17.100000000000001" customHeight="1">
      <c r="A35" s="330"/>
      <c r="B35" s="338"/>
      <c r="C35" s="342"/>
      <c r="D35" s="254" t="s">
        <v>86</v>
      </c>
      <c r="E35" s="257" t="s">
        <v>59</v>
      </c>
    </row>
    <row r="36" spans="1:5" ht="17.100000000000001" customHeight="1">
      <c r="A36" s="330"/>
      <c r="B36" s="339"/>
      <c r="C36" s="342"/>
      <c r="D36" s="254" t="s">
        <v>73</v>
      </c>
      <c r="E36" s="257" t="s">
        <v>59</v>
      </c>
    </row>
    <row r="37" spans="1:5" ht="17.100000000000001" customHeight="1">
      <c r="A37" s="330"/>
      <c r="B37" s="339"/>
      <c r="C37" s="343"/>
      <c r="D37" s="255" t="s">
        <v>74</v>
      </c>
      <c r="E37" s="257">
        <f>SUBTOTAL(9,E34:E36)</f>
        <v>0</v>
      </c>
    </row>
    <row r="38" spans="1:5" ht="17.100000000000001" customHeight="1">
      <c r="A38" s="330"/>
      <c r="B38" s="339"/>
      <c r="C38" s="341" t="s">
        <v>87</v>
      </c>
      <c r="D38" s="254" t="s">
        <v>85</v>
      </c>
      <c r="E38" s="257">
        <v>24752000</v>
      </c>
    </row>
    <row r="39" spans="1:5" ht="17.100000000000001" customHeight="1">
      <c r="A39" s="330"/>
      <c r="B39" s="339"/>
      <c r="C39" s="342"/>
      <c r="D39" s="254" t="s">
        <v>86</v>
      </c>
      <c r="E39" s="257">
        <v>10894200002</v>
      </c>
    </row>
    <row r="40" spans="1:5" ht="17.100000000000001" customHeight="1">
      <c r="A40" s="330"/>
      <c r="B40" s="339"/>
      <c r="C40" s="342"/>
      <c r="D40" s="254" t="s">
        <v>73</v>
      </c>
      <c r="E40" s="257" t="s">
        <v>59</v>
      </c>
    </row>
    <row r="41" spans="1:5" ht="17.100000000000001" customHeight="1">
      <c r="A41" s="330"/>
      <c r="B41" s="339"/>
      <c r="C41" s="343"/>
      <c r="D41" s="255" t="s">
        <v>74</v>
      </c>
      <c r="E41" s="257">
        <f>SUBTOTAL(9,E38:E40)</f>
        <v>10918952002</v>
      </c>
    </row>
    <row r="42" spans="1:5" ht="17.100000000000001" customHeight="1">
      <c r="A42" s="330"/>
      <c r="B42" s="340"/>
      <c r="C42" s="344" t="s">
        <v>82</v>
      </c>
      <c r="D42" s="345"/>
      <c r="E42" s="257">
        <f>SUBTOTAL(9,E34:E41)</f>
        <v>10918952002</v>
      </c>
    </row>
    <row r="43" spans="1:5" ht="17.100000000000001" customHeight="1">
      <c r="A43" s="331"/>
      <c r="B43" s="335" t="s">
        <v>2</v>
      </c>
      <c r="C43" s="346"/>
      <c r="D43" s="336"/>
      <c r="E43" s="258">
        <f>E33+E42</f>
        <v>15091909799</v>
      </c>
    </row>
    <row r="44" spans="1:5" ht="17.100000000000001" customHeight="1">
      <c r="A44" s="329" t="s">
        <v>254</v>
      </c>
      <c r="B44" s="332" t="s">
        <v>252</v>
      </c>
      <c r="C44" s="252" t="s">
        <v>259</v>
      </c>
      <c r="D44" s="253"/>
      <c r="E44" s="256">
        <v>2688140600</v>
      </c>
    </row>
    <row r="45" spans="1:5" ht="17.100000000000001" customHeight="1">
      <c r="A45" s="330"/>
      <c r="B45" s="333"/>
      <c r="C45" s="252" t="s">
        <v>260</v>
      </c>
      <c r="D45" s="253"/>
      <c r="E45" s="256">
        <v>2646691530</v>
      </c>
    </row>
    <row r="46" spans="1:5" ht="17.100000000000001" customHeight="1">
      <c r="A46" s="330"/>
      <c r="B46" s="333"/>
      <c r="C46" s="252" t="s">
        <v>231</v>
      </c>
      <c r="D46" s="253"/>
      <c r="E46" s="256">
        <v>1805089000</v>
      </c>
    </row>
    <row r="47" spans="1:5" ht="17.100000000000001" customHeight="1">
      <c r="A47" s="330"/>
      <c r="B47" s="334"/>
      <c r="C47" s="335" t="s">
        <v>82</v>
      </c>
      <c r="D47" s="336"/>
      <c r="E47" s="256">
        <f>SUBTOTAL(9,E44:E46)</f>
        <v>7139921130</v>
      </c>
    </row>
    <row r="48" spans="1:5" ht="17.100000000000001" customHeight="1">
      <c r="A48" s="330"/>
      <c r="B48" s="337" t="s">
        <v>83</v>
      </c>
      <c r="C48" s="341" t="s">
        <v>84</v>
      </c>
      <c r="D48" s="254" t="s">
        <v>85</v>
      </c>
      <c r="E48" s="257" t="s">
        <v>59</v>
      </c>
    </row>
    <row r="49" spans="1:5" ht="17.100000000000001" customHeight="1">
      <c r="A49" s="330"/>
      <c r="B49" s="338"/>
      <c r="C49" s="342"/>
      <c r="D49" s="254" t="s">
        <v>86</v>
      </c>
      <c r="E49" s="257" t="s">
        <v>59</v>
      </c>
    </row>
    <row r="50" spans="1:5" ht="17.100000000000001" customHeight="1">
      <c r="A50" s="330"/>
      <c r="B50" s="339"/>
      <c r="C50" s="342"/>
      <c r="D50" s="254" t="s">
        <v>73</v>
      </c>
      <c r="E50" s="257" t="s">
        <v>59</v>
      </c>
    </row>
    <row r="51" spans="1:5" ht="17.100000000000001" customHeight="1">
      <c r="A51" s="330"/>
      <c r="B51" s="339"/>
      <c r="C51" s="343"/>
      <c r="D51" s="255" t="s">
        <v>74</v>
      </c>
      <c r="E51" s="257">
        <f>SUBTOTAL(9,E48:E50)</f>
        <v>0</v>
      </c>
    </row>
    <row r="52" spans="1:5" ht="17.100000000000001" customHeight="1">
      <c r="A52" s="330"/>
      <c r="B52" s="339"/>
      <c r="C52" s="341" t="s">
        <v>87</v>
      </c>
      <c r="D52" s="254" t="s">
        <v>85</v>
      </c>
      <c r="E52" s="257">
        <v>2088324491</v>
      </c>
    </row>
    <row r="53" spans="1:5" ht="17.100000000000001" customHeight="1">
      <c r="A53" s="330"/>
      <c r="B53" s="339"/>
      <c r="C53" s="342"/>
      <c r="D53" s="254" t="s">
        <v>86</v>
      </c>
      <c r="E53" s="257">
        <v>1549299419</v>
      </c>
    </row>
    <row r="54" spans="1:5" ht="17.100000000000001" customHeight="1">
      <c r="A54" s="330"/>
      <c r="B54" s="339"/>
      <c r="C54" s="342"/>
      <c r="D54" s="254" t="s">
        <v>73</v>
      </c>
      <c r="E54" s="257" t="s">
        <v>59</v>
      </c>
    </row>
    <row r="55" spans="1:5" ht="17.100000000000001" customHeight="1">
      <c r="A55" s="330"/>
      <c r="B55" s="339"/>
      <c r="C55" s="343"/>
      <c r="D55" s="255" t="s">
        <v>74</v>
      </c>
      <c r="E55" s="257">
        <f>SUBTOTAL(9,E52:E54)</f>
        <v>3637623910</v>
      </c>
    </row>
    <row r="56" spans="1:5" ht="17.100000000000001" customHeight="1">
      <c r="A56" s="330"/>
      <c r="B56" s="340"/>
      <c r="C56" s="344" t="s">
        <v>82</v>
      </c>
      <c r="D56" s="345"/>
      <c r="E56" s="257">
        <f>SUBTOTAL(9,E48:E55)</f>
        <v>3637623910</v>
      </c>
    </row>
    <row r="57" spans="1:5" ht="17.100000000000001" customHeight="1">
      <c r="A57" s="331"/>
      <c r="B57" s="335" t="s">
        <v>2</v>
      </c>
      <c r="C57" s="346"/>
      <c r="D57" s="336"/>
      <c r="E57" s="258">
        <f>E47+E56</f>
        <v>10777545040</v>
      </c>
    </row>
    <row r="58" spans="1:5" ht="17.100000000000001" customHeight="1">
      <c r="A58" s="329" t="s">
        <v>255</v>
      </c>
      <c r="B58" s="332" t="s">
        <v>252</v>
      </c>
      <c r="C58" s="252" t="s">
        <v>261</v>
      </c>
      <c r="D58" s="253"/>
      <c r="E58" s="256">
        <v>1860025850</v>
      </c>
    </row>
    <row r="59" spans="1:5" ht="17.100000000000001" customHeight="1">
      <c r="A59" s="330"/>
      <c r="B59" s="333"/>
      <c r="C59" s="252" t="s">
        <v>231</v>
      </c>
      <c r="D59" s="253"/>
      <c r="E59" s="256">
        <v>333455610</v>
      </c>
    </row>
    <row r="60" spans="1:5" ht="17.100000000000001" customHeight="1">
      <c r="A60" s="330"/>
      <c r="B60" s="334"/>
      <c r="C60" s="335" t="s">
        <v>82</v>
      </c>
      <c r="D60" s="336"/>
      <c r="E60" s="256">
        <f>SUBTOTAL(9,E58:E59)</f>
        <v>2193481460</v>
      </c>
    </row>
    <row r="61" spans="1:5" ht="17.100000000000001" customHeight="1">
      <c r="A61" s="330"/>
      <c r="B61" s="337" t="s">
        <v>83</v>
      </c>
      <c r="C61" s="341" t="s">
        <v>84</v>
      </c>
      <c r="D61" s="254" t="s">
        <v>85</v>
      </c>
      <c r="E61" s="257" t="s">
        <v>59</v>
      </c>
    </row>
    <row r="62" spans="1:5" ht="17.100000000000001" customHeight="1">
      <c r="A62" s="330"/>
      <c r="B62" s="338"/>
      <c r="C62" s="342"/>
      <c r="D62" s="254" t="s">
        <v>86</v>
      </c>
      <c r="E62" s="257" t="s">
        <v>59</v>
      </c>
    </row>
    <row r="63" spans="1:5" ht="17.100000000000001" customHeight="1">
      <c r="A63" s="330"/>
      <c r="B63" s="339"/>
      <c r="C63" s="342"/>
      <c r="D63" s="254" t="s">
        <v>73</v>
      </c>
      <c r="E63" s="257" t="s">
        <v>59</v>
      </c>
    </row>
    <row r="64" spans="1:5" ht="17.100000000000001" customHeight="1">
      <c r="A64" s="330"/>
      <c r="B64" s="339"/>
      <c r="C64" s="343"/>
      <c r="D64" s="255" t="s">
        <v>74</v>
      </c>
      <c r="E64" s="257">
        <f>SUBTOTAL(9,E61:E63)</f>
        <v>0</v>
      </c>
    </row>
    <row r="65" spans="1:5" ht="17.100000000000001" customHeight="1">
      <c r="A65" s="330"/>
      <c r="B65" s="339"/>
      <c r="C65" s="341" t="s">
        <v>87</v>
      </c>
      <c r="D65" s="254" t="s">
        <v>85</v>
      </c>
      <c r="E65" s="257">
        <v>942000</v>
      </c>
    </row>
    <row r="66" spans="1:5" ht="17.100000000000001" customHeight="1">
      <c r="A66" s="330"/>
      <c r="B66" s="339"/>
      <c r="C66" s="342"/>
      <c r="D66" s="254" t="s">
        <v>86</v>
      </c>
      <c r="E66" s="257" t="s">
        <v>59</v>
      </c>
    </row>
    <row r="67" spans="1:5" ht="17.100000000000001" customHeight="1">
      <c r="A67" s="330"/>
      <c r="B67" s="339"/>
      <c r="C67" s="342"/>
      <c r="D67" s="254" t="s">
        <v>73</v>
      </c>
      <c r="E67" s="257" t="s">
        <v>59</v>
      </c>
    </row>
    <row r="68" spans="1:5" ht="17.100000000000001" customHeight="1">
      <c r="A68" s="330"/>
      <c r="B68" s="339"/>
      <c r="C68" s="343"/>
      <c r="D68" s="255" t="s">
        <v>74</v>
      </c>
      <c r="E68" s="257">
        <f>SUBTOTAL(9,E65:E67)</f>
        <v>942000</v>
      </c>
    </row>
    <row r="69" spans="1:5" ht="17.100000000000001" customHeight="1">
      <c r="A69" s="330"/>
      <c r="B69" s="340"/>
      <c r="C69" s="344" t="s">
        <v>82</v>
      </c>
      <c r="D69" s="345"/>
      <c r="E69" s="257">
        <f>SUBTOTAL(9,E61:E68)</f>
        <v>942000</v>
      </c>
    </row>
    <row r="70" spans="1:5" ht="17.100000000000001" customHeight="1">
      <c r="A70" s="331"/>
      <c r="B70" s="335" t="s">
        <v>2</v>
      </c>
      <c r="C70" s="346"/>
      <c r="D70" s="336"/>
      <c r="E70" s="258">
        <f>E60+E69</f>
        <v>2194423460</v>
      </c>
    </row>
    <row r="71" spans="1:5" ht="17.100000000000001" customHeight="1">
      <c r="A71" s="329" t="s">
        <v>256</v>
      </c>
      <c r="B71" s="332" t="s">
        <v>252</v>
      </c>
      <c r="C71" s="252" t="s">
        <v>262</v>
      </c>
      <c r="D71" s="253"/>
      <c r="E71" s="256">
        <v>6539092</v>
      </c>
    </row>
    <row r="72" spans="1:5" ht="17.100000000000001" customHeight="1">
      <c r="A72" s="330"/>
      <c r="B72" s="333"/>
      <c r="C72" s="252" t="s">
        <v>263</v>
      </c>
      <c r="D72" s="253"/>
      <c r="E72" s="256">
        <v>303000328</v>
      </c>
    </row>
    <row r="73" spans="1:5" ht="17.100000000000001" customHeight="1">
      <c r="A73" s="330"/>
      <c r="B73" s="334"/>
      <c r="C73" s="335" t="s">
        <v>82</v>
      </c>
      <c r="D73" s="336"/>
      <c r="E73" s="256">
        <f>SUBTOTAL(9,E71:E72)</f>
        <v>309539420</v>
      </c>
    </row>
    <row r="74" spans="1:5" ht="17.100000000000001" customHeight="1">
      <c r="A74" s="330"/>
      <c r="B74" s="337" t="s">
        <v>83</v>
      </c>
      <c r="C74" s="341" t="s">
        <v>84</v>
      </c>
      <c r="D74" s="254" t="s">
        <v>85</v>
      </c>
      <c r="E74" s="257" t="s">
        <v>59</v>
      </c>
    </row>
    <row r="75" spans="1:5" ht="17.100000000000001" customHeight="1">
      <c r="A75" s="330"/>
      <c r="B75" s="338"/>
      <c r="C75" s="342"/>
      <c r="D75" s="254" t="s">
        <v>86</v>
      </c>
      <c r="E75" s="257" t="s">
        <v>59</v>
      </c>
    </row>
    <row r="76" spans="1:5" ht="17.100000000000001" customHeight="1">
      <c r="A76" s="330"/>
      <c r="B76" s="339"/>
      <c r="C76" s="342"/>
      <c r="D76" s="254" t="s">
        <v>73</v>
      </c>
      <c r="E76" s="257" t="s">
        <v>59</v>
      </c>
    </row>
    <row r="77" spans="1:5" ht="17.100000000000001" customHeight="1">
      <c r="A77" s="330"/>
      <c r="B77" s="339"/>
      <c r="C77" s="343"/>
      <c r="D77" s="255" t="s">
        <v>74</v>
      </c>
      <c r="E77" s="257">
        <f>SUBTOTAL(9,E74:E76)</f>
        <v>0</v>
      </c>
    </row>
    <row r="78" spans="1:5" ht="17.100000000000001" customHeight="1">
      <c r="A78" s="330"/>
      <c r="B78" s="339"/>
      <c r="C78" s="341" t="s">
        <v>87</v>
      </c>
      <c r="D78" s="254" t="s">
        <v>85</v>
      </c>
      <c r="E78" s="257" t="s">
        <v>59</v>
      </c>
    </row>
    <row r="79" spans="1:5" ht="17.100000000000001" customHeight="1">
      <c r="A79" s="330"/>
      <c r="B79" s="339"/>
      <c r="C79" s="342"/>
      <c r="D79" s="254" t="s">
        <v>86</v>
      </c>
      <c r="E79" s="257">
        <v>2102000</v>
      </c>
    </row>
    <row r="80" spans="1:5" ht="17.100000000000001" customHeight="1">
      <c r="A80" s="330"/>
      <c r="B80" s="339"/>
      <c r="C80" s="342"/>
      <c r="D80" s="254" t="s">
        <v>73</v>
      </c>
      <c r="E80" s="257" t="s">
        <v>59</v>
      </c>
    </row>
    <row r="81" spans="1:5" ht="17.100000000000001" customHeight="1">
      <c r="A81" s="330"/>
      <c r="B81" s="339"/>
      <c r="C81" s="343"/>
      <c r="D81" s="255" t="s">
        <v>74</v>
      </c>
      <c r="E81" s="257">
        <f>SUBTOTAL(9,E78:E80)</f>
        <v>2102000</v>
      </c>
    </row>
    <row r="82" spans="1:5" ht="17.100000000000001" customHeight="1">
      <c r="A82" s="330"/>
      <c r="B82" s="340"/>
      <c r="C82" s="344" t="s">
        <v>82</v>
      </c>
      <c r="D82" s="345"/>
      <c r="E82" s="257">
        <f>SUBTOTAL(9,E74:E81)</f>
        <v>2102000</v>
      </c>
    </row>
    <row r="83" spans="1:5" ht="17.100000000000001" customHeight="1">
      <c r="A83" s="331"/>
      <c r="B83" s="335" t="s">
        <v>2</v>
      </c>
      <c r="C83" s="346"/>
      <c r="D83" s="336"/>
      <c r="E83" s="258">
        <f>E73+E82</f>
        <v>311641420</v>
      </c>
    </row>
    <row r="84" spans="1:5" ht="17.100000000000001" customHeight="1">
      <c r="A84" s="329" t="s">
        <v>257</v>
      </c>
      <c r="B84" s="332" t="s">
        <v>252</v>
      </c>
      <c r="C84" s="252" t="s">
        <v>262</v>
      </c>
      <c r="D84" s="253"/>
      <c r="E84" s="256">
        <v>168189000</v>
      </c>
    </row>
    <row r="85" spans="1:5" ht="17.100000000000001" customHeight="1">
      <c r="A85" s="330"/>
      <c r="B85" s="333"/>
      <c r="C85" s="252" t="s">
        <v>264</v>
      </c>
      <c r="D85" s="253"/>
      <c r="E85" s="256">
        <v>744805502</v>
      </c>
    </row>
    <row r="86" spans="1:5" ht="17.100000000000001" customHeight="1">
      <c r="A86" s="330"/>
      <c r="B86" s="334"/>
      <c r="C86" s="335" t="s">
        <v>82</v>
      </c>
      <c r="D86" s="336"/>
      <c r="E86" s="256">
        <f>SUBTOTAL(9,E84:E85)</f>
        <v>912994502</v>
      </c>
    </row>
    <row r="87" spans="1:5" ht="17.100000000000001" customHeight="1">
      <c r="A87" s="330"/>
      <c r="B87" s="337" t="s">
        <v>83</v>
      </c>
      <c r="C87" s="341" t="s">
        <v>84</v>
      </c>
      <c r="D87" s="254" t="s">
        <v>85</v>
      </c>
      <c r="E87" s="257" t="s">
        <v>59</v>
      </c>
    </row>
    <row r="88" spans="1:5" ht="17.100000000000001" customHeight="1">
      <c r="A88" s="330"/>
      <c r="B88" s="338"/>
      <c r="C88" s="342"/>
      <c r="D88" s="254" t="s">
        <v>86</v>
      </c>
      <c r="E88" s="257" t="s">
        <v>59</v>
      </c>
    </row>
    <row r="89" spans="1:5" ht="17.100000000000001" customHeight="1">
      <c r="A89" s="330"/>
      <c r="B89" s="339"/>
      <c r="C89" s="342"/>
      <c r="D89" s="254" t="s">
        <v>73</v>
      </c>
      <c r="E89" s="257" t="s">
        <v>59</v>
      </c>
    </row>
    <row r="90" spans="1:5" ht="17.100000000000001" customHeight="1">
      <c r="A90" s="330"/>
      <c r="B90" s="339"/>
      <c r="C90" s="343"/>
      <c r="D90" s="255" t="s">
        <v>74</v>
      </c>
      <c r="E90" s="257">
        <f>SUBTOTAL(9,E87:E89)</f>
        <v>0</v>
      </c>
    </row>
    <row r="91" spans="1:5" ht="17.100000000000001" customHeight="1">
      <c r="A91" s="330"/>
      <c r="B91" s="339"/>
      <c r="C91" s="341" t="s">
        <v>87</v>
      </c>
      <c r="D91" s="254" t="s">
        <v>85</v>
      </c>
      <c r="E91" s="257" t="s">
        <v>59</v>
      </c>
    </row>
    <row r="92" spans="1:5" ht="17.100000000000001" customHeight="1">
      <c r="A92" s="330"/>
      <c r="B92" s="339"/>
      <c r="C92" s="342"/>
      <c r="D92" s="254" t="s">
        <v>86</v>
      </c>
      <c r="E92" s="257">
        <v>352372000</v>
      </c>
    </row>
    <row r="93" spans="1:5" ht="17.100000000000001" customHeight="1">
      <c r="A93" s="330"/>
      <c r="B93" s="339"/>
      <c r="C93" s="342"/>
      <c r="D93" s="254" t="s">
        <v>73</v>
      </c>
      <c r="E93" s="257" t="s">
        <v>59</v>
      </c>
    </row>
    <row r="94" spans="1:5" ht="17.100000000000001" customHeight="1">
      <c r="A94" s="330"/>
      <c r="B94" s="339"/>
      <c r="C94" s="343"/>
      <c r="D94" s="255" t="s">
        <v>74</v>
      </c>
      <c r="E94" s="257">
        <f>SUBTOTAL(9,E91:E93)</f>
        <v>352372000</v>
      </c>
    </row>
    <row r="95" spans="1:5" ht="17.100000000000001" customHeight="1">
      <c r="A95" s="330"/>
      <c r="B95" s="340"/>
      <c r="C95" s="344" t="s">
        <v>82</v>
      </c>
      <c r="D95" s="345"/>
      <c r="E95" s="257">
        <f>SUBTOTAL(9,E87:E94)</f>
        <v>352372000</v>
      </c>
    </row>
    <row r="96" spans="1:5" ht="17.100000000000001" customHeight="1">
      <c r="A96" s="331"/>
      <c r="B96" s="335" t="s">
        <v>2</v>
      </c>
      <c r="C96" s="346"/>
      <c r="D96" s="336"/>
      <c r="E96" s="258">
        <f>E86+E95</f>
        <v>1265366502</v>
      </c>
    </row>
  </sheetData>
  <mergeCells count="48">
    <mergeCell ref="A84:A96"/>
    <mergeCell ref="B84:B86"/>
    <mergeCell ref="C86:D86"/>
    <mergeCell ref="B87:B95"/>
    <mergeCell ref="C87:C90"/>
    <mergeCell ref="C91:C94"/>
    <mergeCell ref="C95:D95"/>
    <mergeCell ref="B96:D96"/>
    <mergeCell ref="A71:A83"/>
    <mergeCell ref="B71:B73"/>
    <mergeCell ref="C73:D73"/>
    <mergeCell ref="B74:B82"/>
    <mergeCell ref="C74:C77"/>
    <mergeCell ref="C78:C81"/>
    <mergeCell ref="C82:D82"/>
    <mergeCell ref="B83:D83"/>
    <mergeCell ref="A58:A70"/>
    <mergeCell ref="B58:B60"/>
    <mergeCell ref="C60:D60"/>
    <mergeCell ref="B61:B69"/>
    <mergeCell ref="C61:C64"/>
    <mergeCell ref="C65:C68"/>
    <mergeCell ref="C69:D69"/>
    <mergeCell ref="B70:D70"/>
    <mergeCell ref="A44:A57"/>
    <mergeCell ref="B44:B47"/>
    <mergeCell ref="C47:D47"/>
    <mergeCell ref="B48:B56"/>
    <mergeCell ref="C48:C51"/>
    <mergeCell ref="C52:C55"/>
    <mergeCell ref="C56:D56"/>
    <mergeCell ref="B57:D57"/>
    <mergeCell ref="A31:A43"/>
    <mergeCell ref="B31:B33"/>
    <mergeCell ref="C33:D33"/>
    <mergeCell ref="B34:B42"/>
    <mergeCell ref="C34:C37"/>
    <mergeCell ref="C38:C41"/>
    <mergeCell ref="C42:D42"/>
    <mergeCell ref="B43:D43"/>
    <mergeCell ref="A4:A30"/>
    <mergeCell ref="B4:B20"/>
    <mergeCell ref="C20:D20"/>
    <mergeCell ref="B21:B29"/>
    <mergeCell ref="C21:C24"/>
    <mergeCell ref="C25:C28"/>
    <mergeCell ref="C29:D29"/>
    <mergeCell ref="B30:D30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cellComments="asDisplayed" r:id="rId1"/>
  <rowBreaks count="2" manualBreakCount="2">
    <brk id="30" max="4" man="1"/>
    <brk id="83" max="4" man="1"/>
  </rowBreaks>
  <colBreaks count="1" manualBreakCount="1">
    <brk id="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I14"/>
  <sheetViews>
    <sheetView view="pageBreakPreview" zoomScaleNormal="100" zoomScaleSheetLayoutView="100" workbookViewId="0">
      <selection activeCell="B8" sqref="B8"/>
    </sheetView>
  </sheetViews>
  <sheetFormatPr defaultRowHeight="13.5"/>
  <cols>
    <col min="1" max="1" width="33.25" style="98" customWidth="1"/>
    <col min="2" max="6" width="25.375" style="98" customWidth="1"/>
    <col min="7" max="7" width="12.625" style="98" customWidth="1"/>
    <col min="8" max="16384" width="9" style="28"/>
  </cols>
  <sheetData>
    <row r="1" spans="1:9" s="98" customFormat="1" ht="34.5" customHeight="1">
      <c r="A1" s="142" t="s">
        <v>88</v>
      </c>
      <c r="B1" s="202"/>
      <c r="C1" s="202"/>
      <c r="D1" s="203"/>
      <c r="E1" s="203"/>
      <c r="F1" s="203" t="str">
        <f>単位</f>
        <v>（単位：千円）</v>
      </c>
    </row>
    <row r="2" spans="1:9" s="98" customFormat="1" ht="23.1" customHeight="1">
      <c r="A2" s="298" t="s">
        <v>67</v>
      </c>
      <c r="B2" s="298" t="s">
        <v>70</v>
      </c>
      <c r="C2" s="298" t="s">
        <v>89</v>
      </c>
      <c r="D2" s="298"/>
      <c r="E2" s="298"/>
      <c r="F2" s="298"/>
      <c r="G2" s="99"/>
    </row>
    <row r="3" spans="1:9" s="100" customFormat="1" ht="23.1" customHeight="1">
      <c r="A3" s="298"/>
      <c r="B3" s="298"/>
      <c r="C3" s="204" t="s">
        <v>90</v>
      </c>
      <c r="D3" s="204" t="s">
        <v>91</v>
      </c>
      <c r="E3" s="204" t="s">
        <v>92</v>
      </c>
      <c r="F3" s="204" t="s">
        <v>93</v>
      </c>
      <c r="G3" s="101"/>
    </row>
    <row r="4" spans="1:9" s="98" customFormat="1" ht="34.5" customHeight="1">
      <c r="A4" s="102" t="s">
        <v>94</v>
      </c>
      <c r="B4" s="103">
        <v>80517945712</v>
      </c>
      <c r="C4" s="104">
        <v>41254294128.158676</v>
      </c>
      <c r="D4" s="104">
        <v>2481476326.5668054</v>
      </c>
      <c r="E4" s="104">
        <v>30188346067.274521</v>
      </c>
      <c r="F4" s="104">
        <v>6593829190</v>
      </c>
      <c r="G4" s="105"/>
      <c r="I4" s="106"/>
    </row>
    <row r="5" spans="1:9" s="98" customFormat="1" ht="34.5" customHeight="1">
      <c r="A5" s="102" t="s">
        <v>95</v>
      </c>
      <c r="B5" s="107">
        <v>4179522036</v>
      </c>
      <c r="C5" s="108">
        <v>891006451.84132314</v>
      </c>
      <c r="D5" s="108">
        <v>1431788673.4331946</v>
      </c>
      <c r="E5" s="109">
        <v>1856726910.725482</v>
      </c>
      <c r="F5" s="110">
        <v>0</v>
      </c>
      <c r="G5" s="105"/>
    </row>
    <row r="6" spans="1:9" s="98" customFormat="1" ht="34.5" customHeight="1">
      <c r="A6" s="102" t="s">
        <v>96</v>
      </c>
      <c r="B6" s="107">
        <v>3958959735</v>
      </c>
      <c r="C6" s="108">
        <v>0</v>
      </c>
      <c r="D6" s="108">
        <v>0</v>
      </c>
      <c r="E6" s="109">
        <v>3958959735</v>
      </c>
      <c r="F6" s="110"/>
      <c r="G6" s="105"/>
    </row>
    <row r="7" spans="1:9" s="98" customFormat="1" ht="34.5" customHeight="1">
      <c r="A7" s="102" t="s">
        <v>53</v>
      </c>
      <c r="B7" s="107"/>
      <c r="C7" s="108"/>
      <c r="D7" s="108"/>
      <c r="E7" s="108"/>
      <c r="F7" s="110"/>
      <c r="G7" s="105"/>
    </row>
    <row r="8" spans="1:9" s="98" customFormat="1" ht="34.5" customHeight="1">
      <c r="A8" s="111" t="s">
        <v>3</v>
      </c>
      <c r="B8" s="107">
        <v>88656427483</v>
      </c>
      <c r="C8" s="107">
        <v>42145300580</v>
      </c>
      <c r="D8" s="107">
        <v>3913265000</v>
      </c>
      <c r="E8" s="108">
        <v>36004032713</v>
      </c>
      <c r="F8" s="110">
        <v>6593829190</v>
      </c>
      <c r="G8" s="105"/>
    </row>
    <row r="9" spans="1:9" s="112" customFormat="1" ht="3.75" customHeight="1">
      <c r="G9" s="113"/>
    </row>
    <row r="10" spans="1:9" s="112" customFormat="1" ht="21.75" customHeight="1"/>
    <row r="11" spans="1:9">
      <c r="A11" s="347"/>
      <c r="B11" s="347"/>
      <c r="C11" s="347"/>
      <c r="D11" s="347"/>
      <c r="E11" s="347"/>
      <c r="F11" s="347"/>
      <c r="G11" s="112"/>
    </row>
    <row r="12" spans="1:9">
      <c r="A12" s="114"/>
      <c r="B12" s="114"/>
      <c r="C12" s="114"/>
      <c r="D12" s="114"/>
      <c r="E12" s="114"/>
      <c r="F12" s="114"/>
      <c r="G12" s="112"/>
    </row>
    <row r="13" spans="1:9">
      <c r="A13" s="115"/>
      <c r="B13" s="114"/>
      <c r="C13" s="115"/>
      <c r="D13" s="115"/>
      <c r="E13" s="115"/>
      <c r="F13" s="115"/>
    </row>
    <row r="14" spans="1:9">
      <c r="A14" s="100"/>
      <c r="B14" s="100"/>
      <c r="C14" s="100"/>
      <c r="D14" s="100"/>
      <c r="E14" s="100"/>
      <c r="F14" s="100"/>
      <c r="G14" s="100"/>
    </row>
  </sheetData>
  <mergeCells count="4">
    <mergeCell ref="A11:F11"/>
    <mergeCell ref="A2:A3"/>
    <mergeCell ref="B2:B3"/>
    <mergeCell ref="C2:F2"/>
  </mergeCells>
  <phoneticPr fontId="6"/>
  <printOptions horizontalCentered="1"/>
  <pageMargins left="0.7" right="0.7" top="0.75" bottom="0.75" header="0.3" footer="0.3"/>
  <pageSetup paperSize="9"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B8"/>
  <sheetViews>
    <sheetView view="pageBreakPreview" zoomScaleNormal="178" zoomScaleSheetLayoutView="100" workbookViewId="0">
      <selection activeCell="C5" sqref="C5"/>
    </sheetView>
  </sheetViews>
  <sheetFormatPr defaultRowHeight="13.5"/>
  <cols>
    <col min="1" max="1" width="50.75" style="28" bestFit="1" customWidth="1"/>
    <col min="2" max="2" width="48.125" style="28" customWidth="1"/>
    <col min="3" max="3" width="26" style="28" customWidth="1"/>
    <col min="4" max="4" width="39.5" style="28" customWidth="1"/>
    <col min="5" max="16384" width="9" style="28"/>
  </cols>
  <sheetData>
    <row r="1" spans="1:2" ht="34.5" customHeight="1">
      <c r="A1" s="170" t="s">
        <v>61</v>
      </c>
      <c r="B1" s="186"/>
    </row>
    <row r="2" spans="1:2" ht="34.5" customHeight="1">
      <c r="A2" s="170" t="s">
        <v>62</v>
      </c>
      <c r="B2" s="40" t="str">
        <f>単位</f>
        <v>（単位：千円）</v>
      </c>
    </row>
    <row r="3" spans="1:2" ht="34.5" customHeight="1">
      <c r="A3" s="207" t="s">
        <v>26</v>
      </c>
      <c r="B3" s="207" t="s">
        <v>51</v>
      </c>
    </row>
    <row r="4" spans="1:2" ht="34.5" customHeight="1">
      <c r="A4" s="205" t="s">
        <v>63</v>
      </c>
      <c r="B4" s="206">
        <v>312</v>
      </c>
    </row>
    <row r="5" spans="1:2" ht="34.5" customHeight="1">
      <c r="A5" s="200" t="s">
        <v>64</v>
      </c>
      <c r="B5" s="196">
        <v>8721111103</v>
      </c>
    </row>
    <row r="6" spans="1:2" ht="34.5" customHeight="1">
      <c r="A6" s="201" t="s">
        <v>208</v>
      </c>
      <c r="B6" s="197"/>
    </row>
    <row r="7" spans="1:2" ht="34.5" customHeight="1">
      <c r="A7" s="198" t="s">
        <v>2</v>
      </c>
      <c r="B7" s="199">
        <v>8721111103</v>
      </c>
    </row>
    <row r="8" spans="1:2" ht="1.9" customHeight="1"/>
  </sheetData>
  <phoneticPr fontId="6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4EE70-BFD3-4A8D-9BDB-CF63D2F55423}">
  <sheetPr>
    <tabColor rgb="FFFFFF00"/>
  </sheetPr>
  <dimension ref="A1:O26"/>
  <sheetViews>
    <sheetView zoomScale="110" zoomScaleNormal="110" workbookViewId="0">
      <selection activeCell="L25" sqref="L25"/>
    </sheetView>
  </sheetViews>
  <sheetFormatPr defaultColWidth="9" defaultRowHeight="13.5"/>
  <cols>
    <col min="1" max="1" width="7.5" style="225" bestFit="1" customWidth="1"/>
    <col min="2" max="2" width="13" style="225" bestFit="1" customWidth="1"/>
    <col min="3" max="3" width="31.5" style="225" customWidth="1"/>
    <col min="4" max="4" width="16.875" style="225" customWidth="1"/>
    <col min="5" max="5" width="14.625" style="225" customWidth="1"/>
    <col min="6" max="6" width="16.625" style="225" customWidth="1"/>
    <col min="7" max="7" width="14.625" style="225" customWidth="1"/>
    <col min="8" max="10" width="15.875" style="225" customWidth="1"/>
    <col min="11" max="11" width="15.75" style="225" customWidth="1"/>
    <col min="12" max="12" width="15.75" style="224" bestFit="1" customWidth="1"/>
    <col min="13" max="13" width="15.375" style="225" bestFit="1" customWidth="1"/>
    <col min="14" max="14" width="9.5" style="225" bestFit="1" customWidth="1"/>
    <col min="15" max="16384" width="9" style="225"/>
  </cols>
  <sheetData>
    <row r="1" spans="1:14" s="224" customFormat="1" ht="14.25" thickBot="1">
      <c r="B1" s="225" t="s">
        <v>209</v>
      </c>
      <c r="C1" s="225"/>
      <c r="D1" s="226"/>
      <c r="E1" s="226"/>
      <c r="F1" s="226"/>
      <c r="G1" s="226"/>
      <c r="H1" s="226"/>
      <c r="I1" s="226" t="s">
        <v>59</v>
      </c>
      <c r="J1" s="226" t="s">
        <v>232</v>
      </c>
      <c r="K1" s="226"/>
      <c r="M1" s="225"/>
      <c r="N1" s="225"/>
    </row>
    <row r="2" spans="1:14" s="224" customFormat="1">
      <c r="B2" s="227" t="s">
        <v>210</v>
      </c>
      <c r="C2" s="228"/>
      <c r="D2" s="229" t="s">
        <v>211</v>
      </c>
      <c r="E2" s="229" t="s">
        <v>233</v>
      </c>
      <c r="F2" s="229" t="s">
        <v>234</v>
      </c>
      <c r="G2" s="229" t="s">
        <v>212</v>
      </c>
      <c r="H2" s="230" t="s">
        <v>213</v>
      </c>
      <c r="I2" s="230" t="s">
        <v>235</v>
      </c>
      <c r="J2" s="230" t="s">
        <v>236</v>
      </c>
      <c r="K2" s="231" t="s">
        <v>214</v>
      </c>
      <c r="M2" s="225"/>
      <c r="N2" s="225"/>
    </row>
    <row r="3" spans="1:14" s="224" customFormat="1">
      <c r="A3" s="224" t="s">
        <v>215</v>
      </c>
      <c r="B3" s="232">
        <v>1</v>
      </c>
      <c r="C3" s="233" t="s">
        <v>217</v>
      </c>
      <c r="D3" s="209">
        <v>21670919444</v>
      </c>
      <c r="E3" s="210">
        <v>-1776221</v>
      </c>
      <c r="F3" s="209">
        <v>160755060</v>
      </c>
      <c r="G3" s="210">
        <v>166290141</v>
      </c>
      <c r="H3" s="211">
        <v>0</v>
      </c>
      <c r="I3" s="211"/>
      <c r="J3" s="211"/>
      <c r="K3" s="217">
        <f>D3+G3+E3-F3-H3-I3+J3</f>
        <v>21674678304</v>
      </c>
      <c r="M3" s="226"/>
      <c r="N3" s="225"/>
    </row>
    <row r="4" spans="1:14" s="224" customFormat="1">
      <c r="A4" s="224" t="s">
        <v>215</v>
      </c>
      <c r="B4" s="232">
        <v>2</v>
      </c>
      <c r="C4" s="233" t="s">
        <v>218</v>
      </c>
      <c r="D4" s="209">
        <v>313675000</v>
      </c>
      <c r="E4" s="210"/>
      <c r="F4" s="209"/>
      <c r="G4" s="210"/>
      <c r="H4" s="211"/>
      <c r="I4" s="211"/>
      <c r="J4" s="211"/>
      <c r="K4" s="217">
        <f>D4+G4+E4-F4-H4-I4+J4</f>
        <v>313675000</v>
      </c>
      <c r="M4" s="226"/>
      <c r="N4" s="225"/>
    </row>
    <row r="5" spans="1:14" s="224" customFormat="1">
      <c r="A5" s="224" t="s">
        <v>215</v>
      </c>
      <c r="B5" s="232">
        <v>3</v>
      </c>
      <c r="C5" s="233" t="s">
        <v>219</v>
      </c>
      <c r="D5" s="209">
        <v>16630000</v>
      </c>
      <c r="E5" s="210"/>
      <c r="F5" s="209"/>
      <c r="G5" s="210"/>
      <c r="H5" s="211"/>
      <c r="I5" s="211"/>
      <c r="J5" s="211"/>
      <c r="K5" s="217">
        <f t="shared" ref="K5:K24" si="0">D5+G5+E5-F5-H5-I5+J5</f>
        <v>16630000</v>
      </c>
      <c r="M5" s="226"/>
      <c r="N5" s="225"/>
    </row>
    <row r="6" spans="1:14" s="224" customFormat="1">
      <c r="A6" s="224" t="s">
        <v>215</v>
      </c>
      <c r="B6" s="232">
        <v>4</v>
      </c>
      <c r="C6" s="233" t="s">
        <v>220</v>
      </c>
      <c r="D6" s="209">
        <v>87754000</v>
      </c>
      <c r="E6" s="210"/>
      <c r="F6" s="209"/>
      <c r="G6" s="210"/>
      <c r="H6" s="211"/>
      <c r="I6" s="211"/>
      <c r="J6" s="211"/>
      <c r="K6" s="217">
        <f t="shared" si="0"/>
        <v>87754000</v>
      </c>
      <c r="M6" s="226"/>
      <c r="N6" s="225"/>
    </row>
    <row r="7" spans="1:14" s="224" customFormat="1">
      <c r="A7" s="224" t="s">
        <v>215</v>
      </c>
      <c r="B7" s="232">
        <v>5</v>
      </c>
      <c r="C7" s="233" t="s">
        <v>221</v>
      </c>
      <c r="D7" s="209">
        <v>104747000</v>
      </c>
      <c r="E7" s="212"/>
      <c r="F7" s="234"/>
      <c r="G7" s="210"/>
      <c r="H7" s="211"/>
      <c r="I7" s="211"/>
      <c r="J7" s="211"/>
      <c r="K7" s="217">
        <f t="shared" si="0"/>
        <v>104747000</v>
      </c>
      <c r="M7" s="226"/>
      <c r="N7" s="225"/>
    </row>
    <row r="8" spans="1:14" s="224" customFormat="1">
      <c r="A8" s="224" t="s">
        <v>215</v>
      </c>
      <c r="B8" s="232">
        <v>6</v>
      </c>
      <c r="C8" s="233" t="s">
        <v>222</v>
      </c>
      <c r="D8" s="209">
        <v>125762000</v>
      </c>
      <c r="E8" s="210"/>
      <c r="F8" s="209"/>
      <c r="G8" s="210"/>
      <c r="H8" s="211"/>
      <c r="I8" s="211"/>
      <c r="J8" s="211"/>
      <c r="K8" s="217">
        <f t="shared" si="0"/>
        <v>125762000</v>
      </c>
      <c r="M8" s="226"/>
      <c r="N8" s="225"/>
    </row>
    <row r="9" spans="1:14" s="224" customFormat="1">
      <c r="A9" s="224" t="s">
        <v>215</v>
      </c>
      <c r="B9" s="232">
        <v>7</v>
      </c>
      <c r="C9" s="233" t="s">
        <v>223</v>
      </c>
      <c r="D9" s="209">
        <v>3313991000</v>
      </c>
      <c r="E9" s="210"/>
      <c r="F9" s="209"/>
      <c r="G9" s="210"/>
      <c r="H9" s="211"/>
      <c r="I9" s="211"/>
      <c r="J9" s="211"/>
      <c r="K9" s="217">
        <f t="shared" si="0"/>
        <v>3313991000</v>
      </c>
      <c r="M9" s="226"/>
      <c r="N9" s="225"/>
    </row>
    <row r="10" spans="1:14" s="224" customFormat="1">
      <c r="A10" s="224" t="s">
        <v>215</v>
      </c>
      <c r="B10" s="232">
        <v>8</v>
      </c>
      <c r="C10" s="233" t="s">
        <v>224</v>
      </c>
      <c r="D10" s="209">
        <v>27028341</v>
      </c>
      <c r="E10" s="210"/>
      <c r="F10" s="209"/>
      <c r="G10" s="210"/>
      <c r="H10" s="211"/>
      <c r="I10" s="211"/>
      <c r="J10" s="211"/>
      <c r="K10" s="217">
        <f t="shared" si="0"/>
        <v>27028341</v>
      </c>
      <c r="M10" s="226"/>
      <c r="N10" s="225"/>
    </row>
    <row r="11" spans="1:14" s="224" customFormat="1">
      <c r="A11" s="224" t="s">
        <v>215</v>
      </c>
      <c r="B11" s="232">
        <v>9</v>
      </c>
      <c r="C11" s="233" t="s">
        <v>225</v>
      </c>
      <c r="D11" s="209">
        <v>43228770</v>
      </c>
      <c r="E11" s="210"/>
      <c r="F11" s="209"/>
      <c r="G11" s="210"/>
      <c r="H11" s="211"/>
      <c r="I11" s="211"/>
      <c r="J11" s="211"/>
      <c r="K11" s="217">
        <f t="shared" si="0"/>
        <v>43228770</v>
      </c>
      <c r="M11" s="226"/>
      <c r="N11" s="225"/>
    </row>
    <row r="12" spans="1:14" s="224" customFormat="1">
      <c r="A12" s="224" t="s">
        <v>215</v>
      </c>
      <c r="B12" s="232">
        <v>10</v>
      </c>
      <c r="C12" s="233" t="s">
        <v>226</v>
      </c>
      <c r="D12" s="209">
        <v>639585000</v>
      </c>
      <c r="E12" s="210"/>
      <c r="F12" s="209"/>
      <c r="G12" s="210"/>
      <c r="H12" s="211"/>
      <c r="I12" s="211"/>
      <c r="J12" s="211"/>
      <c r="K12" s="217">
        <f t="shared" si="0"/>
        <v>639585000</v>
      </c>
      <c r="M12" s="226"/>
      <c r="N12" s="225"/>
    </row>
    <row r="13" spans="1:14" s="224" customFormat="1">
      <c r="A13" s="224" t="s">
        <v>215</v>
      </c>
      <c r="B13" s="232">
        <v>11</v>
      </c>
      <c r="C13" s="233" t="s">
        <v>227</v>
      </c>
      <c r="D13" s="209">
        <v>162469000</v>
      </c>
      <c r="E13" s="210"/>
      <c r="F13" s="209"/>
      <c r="G13" s="210"/>
      <c r="H13" s="211"/>
      <c r="I13" s="211"/>
      <c r="J13" s="211"/>
      <c r="K13" s="217">
        <f t="shared" si="0"/>
        <v>162469000</v>
      </c>
      <c r="M13" s="226"/>
      <c r="N13" s="225"/>
    </row>
    <row r="14" spans="1:14" s="224" customFormat="1">
      <c r="A14" s="224" t="s">
        <v>215</v>
      </c>
      <c r="B14" s="232">
        <v>12</v>
      </c>
      <c r="C14" s="233" t="s">
        <v>228</v>
      </c>
      <c r="D14" s="209">
        <v>2164933000</v>
      </c>
      <c r="E14" s="210"/>
      <c r="F14" s="209"/>
      <c r="G14" s="210"/>
      <c r="H14" s="211"/>
      <c r="I14" s="211"/>
      <c r="J14" s="211"/>
      <c r="K14" s="217">
        <f t="shared" si="0"/>
        <v>2164933000</v>
      </c>
      <c r="M14" s="226"/>
      <c r="N14" s="226"/>
    </row>
    <row r="15" spans="1:14" s="235" customFormat="1">
      <c r="A15" s="235" t="s">
        <v>215</v>
      </c>
      <c r="B15" s="232">
        <v>13</v>
      </c>
      <c r="C15" s="233" t="s">
        <v>229</v>
      </c>
      <c r="D15" s="213">
        <v>17456000</v>
      </c>
      <c r="E15" s="214"/>
      <c r="F15" s="213"/>
      <c r="G15" s="214"/>
      <c r="H15" s="215"/>
      <c r="I15" s="215"/>
      <c r="J15" s="215"/>
      <c r="K15" s="220">
        <f t="shared" si="0"/>
        <v>17456000</v>
      </c>
      <c r="L15" s="224"/>
      <c r="M15" s="226"/>
      <c r="N15" s="226"/>
    </row>
    <row r="16" spans="1:14" s="224" customFormat="1">
      <c r="B16" s="232">
        <v>14</v>
      </c>
      <c r="C16" s="236" t="s">
        <v>230</v>
      </c>
      <c r="D16" s="209">
        <v>125653330</v>
      </c>
      <c r="E16" s="210">
        <v>-17630</v>
      </c>
      <c r="F16" s="209">
        <v>838500</v>
      </c>
      <c r="G16" s="210">
        <v>954920</v>
      </c>
      <c r="H16" s="211">
        <v>0</v>
      </c>
      <c r="I16" s="211"/>
      <c r="J16" s="211"/>
      <c r="K16" s="217">
        <f t="shared" si="0"/>
        <v>125752120</v>
      </c>
      <c r="M16" s="226"/>
      <c r="N16" s="225"/>
    </row>
    <row r="17" spans="1:15">
      <c r="A17" s="224"/>
      <c r="B17" s="232">
        <v>19</v>
      </c>
      <c r="C17" s="236" t="s">
        <v>135</v>
      </c>
      <c r="D17" s="209">
        <v>58977913</v>
      </c>
      <c r="E17" s="216"/>
      <c r="F17" s="209"/>
      <c r="G17" s="216"/>
      <c r="H17" s="211"/>
      <c r="I17" s="211"/>
      <c r="J17" s="211"/>
      <c r="K17" s="217">
        <f t="shared" si="0"/>
        <v>58977913</v>
      </c>
      <c r="M17" s="226"/>
    </row>
    <row r="18" spans="1:15">
      <c r="B18" s="232"/>
      <c r="C18" s="236" t="s">
        <v>231</v>
      </c>
      <c r="D18" s="209">
        <v>441084945</v>
      </c>
      <c r="E18" s="209"/>
      <c r="F18" s="209"/>
      <c r="G18" s="209"/>
      <c r="H18" s="211"/>
      <c r="I18" s="211"/>
      <c r="J18" s="211"/>
      <c r="K18" s="217">
        <f t="shared" si="0"/>
        <v>441084945</v>
      </c>
      <c r="M18" s="237"/>
    </row>
    <row r="19" spans="1:15">
      <c r="A19" s="224"/>
      <c r="B19" s="232"/>
      <c r="C19" s="236"/>
      <c r="D19" s="209"/>
      <c r="E19" s="209"/>
      <c r="F19" s="209"/>
      <c r="G19" s="209"/>
      <c r="H19" s="211"/>
      <c r="I19" s="211"/>
      <c r="J19" s="211"/>
      <c r="K19" s="217">
        <f t="shared" si="0"/>
        <v>0</v>
      </c>
    </row>
    <row r="20" spans="1:15">
      <c r="A20" s="224"/>
      <c r="B20" s="232"/>
      <c r="C20" s="236"/>
      <c r="D20" s="209"/>
      <c r="E20" s="209"/>
      <c r="F20" s="209"/>
      <c r="G20" s="209"/>
      <c r="H20" s="211"/>
      <c r="I20" s="211"/>
      <c r="J20" s="211"/>
      <c r="K20" s="217">
        <f t="shared" si="0"/>
        <v>0</v>
      </c>
      <c r="M20" s="226"/>
    </row>
    <row r="21" spans="1:15">
      <c r="B21" s="232"/>
      <c r="C21" s="236"/>
      <c r="D21" s="209"/>
      <c r="E21" s="209"/>
      <c r="F21" s="209"/>
      <c r="G21" s="209"/>
      <c r="H21" s="211"/>
      <c r="I21" s="211"/>
      <c r="J21" s="211"/>
      <c r="K21" s="217">
        <f t="shared" si="0"/>
        <v>0</v>
      </c>
    </row>
    <row r="22" spans="1:15">
      <c r="B22" s="232"/>
      <c r="C22" s="236"/>
      <c r="D22" s="209"/>
      <c r="E22" s="209"/>
      <c r="F22" s="209"/>
      <c r="G22" s="209"/>
      <c r="H22" s="211"/>
      <c r="I22" s="211"/>
      <c r="J22" s="211"/>
      <c r="K22" s="217">
        <f t="shared" si="0"/>
        <v>0</v>
      </c>
    </row>
    <row r="23" spans="1:15">
      <c r="B23" s="232"/>
      <c r="C23" s="236"/>
      <c r="D23" s="209"/>
      <c r="E23" s="209"/>
      <c r="F23" s="209"/>
      <c r="G23" s="209"/>
      <c r="H23" s="209"/>
      <c r="I23" s="209"/>
      <c r="J23" s="209"/>
      <c r="K23" s="217">
        <f t="shared" si="0"/>
        <v>0</v>
      </c>
    </row>
    <row r="24" spans="1:15" ht="14.25" thickBot="1">
      <c r="B24" s="238" t="s">
        <v>213</v>
      </c>
      <c r="C24" s="239"/>
      <c r="D24" s="218"/>
      <c r="E24" s="218"/>
      <c r="F24" s="218"/>
      <c r="G24" s="218"/>
      <c r="H24" s="218"/>
      <c r="I24" s="218"/>
      <c r="J24" s="218"/>
      <c r="K24" s="219">
        <f t="shared" si="0"/>
        <v>0</v>
      </c>
      <c r="L24" s="224" t="s">
        <v>216</v>
      </c>
    </row>
    <row r="25" spans="1:15" ht="15" thickTop="1" thickBot="1">
      <c r="B25" s="240" t="s">
        <v>3</v>
      </c>
      <c r="C25" s="241"/>
      <c r="D25" s="221">
        <f>SUM(D3:D24)</f>
        <v>29313894743</v>
      </c>
      <c r="E25" s="221"/>
      <c r="F25" s="221">
        <f>SUM(F3:F24)</f>
        <v>161593560</v>
      </c>
      <c r="G25" s="221">
        <f>SUM(G3:G24)</f>
        <v>167245061</v>
      </c>
      <c r="H25" s="221">
        <f t="shared" ref="H25:J25" si="1">SUM(H3:H24)</f>
        <v>0</v>
      </c>
      <c r="I25" s="221">
        <f t="shared" si="1"/>
        <v>0</v>
      </c>
      <c r="J25" s="221">
        <f t="shared" si="1"/>
        <v>0</v>
      </c>
      <c r="K25" s="222">
        <f>SUM(K3:K24)</f>
        <v>29317752393</v>
      </c>
      <c r="L25" s="224">
        <v>29317752393</v>
      </c>
      <c r="M25" s="226">
        <f>+L25-K25</f>
        <v>0</v>
      </c>
      <c r="O25" s="226"/>
    </row>
    <row r="26" spans="1:15">
      <c r="E26" s="224"/>
      <c r="G26" s="224"/>
    </row>
  </sheetData>
  <phoneticPr fontId="6"/>
  <dataValidations count="1">
    <dataValidation allowBlank="1" showInputMessage="1" showErrorMessage="1" promptTitle="(A)長期延滞債権・未収金sheetより" sqref="E2" xr:uid="{5B367067-C2AF-4BCD-9EA8-A8EDA44DD0BB}"/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88AE6-9D42-4254-9566-19DA828D267B}">
  <sheetPr>
    <tabColor rgb="FFFFFF00"/>
  </sheetPr>
  <dimension ref="A1:O26"/>
  <sheetViews>
    <sheetView zoomScale="110" zoomScaleNormal="110" workbookViewId="0">
      <selection activeCell="L25" sqref="L25"/>
    </sheetView>
  </sheetViews>
  <sheetFormatPr defaultColWidth="9" defaultRowHeight="13.5"/>
  <cols>
    <col min="1" max="1" width="7.5" style="225" bestFit="1" customWidth="1"/>
    <col min="2" max="2" width="13" style="225" bestFit="1" customWidth="1"/>
    <col min="3" max="3" width="24.375" style="225" customWidth="1"/>
    <col min="4" max="4" width="16.875" style="225" customWidth="1"/>
    <col min="5" max="5" width="14.625" style="225" customWidth="1"/>
    <col min="6" max="6" width="16.625" style="225" customWidth="1"/>
    <col min="7" max="7" width="14.625" style="225" customWidth="1"/>
    <col min="8" max="10" width="15.875" style="225" customWidth="1"/>
    <col min="11" max="11" width="15.75" style="225" customWidth="1"/>
    <col min="12" max="12" width="15.75" style="224" bestFit="1" customWidth="1"/>
    <col min="13" max="13" width="15.375" style="225" bestFit="1" customWidth="1"/>
    <col min="14" max="14" width="9.5" style="225" bestFit="1" customWidth="1"/>
    <col min="15" max="16384" width="9" style="225"/>
  </cols>
  <sheetData>
    <row r="1" spans="1:14" s="224" customFormat="1" ht="14.25" thickBot="1">
      <c r="B1" s="225"/>
      <c r="C1" s="225"/>
      <c r="D1" s="226"/>
      <c r="E1" s="226"/>
      <c r="F1" s="226"/>
      <c r="G1" s="226"/>
      <c r="H1" s="226"/>
      <c r="I1" s="226" t="s">
        <v>59</v>
      </c>
      <c r="J1" s="226" t="s">
        <v>232</v>
      </c>
      <c r="K1" s="226"/>
      <c r="M1" s="225"/>
      <c r="N1" s="225"/>
    </row>
    <row r="2" spans="1:14" s="224" customFormat="1">
      <c r="B2" s="227" t="s">
        <v>210</v>
      </c>
      <c r="C2" s="228"/>
      <c r="D2" s="229" t="s">
        <v>211</v>
      </c>
      <c r="E2" s="229" t="s">
        <v>233</v>
      </c>
      <c r="F2" s="229" t="s">
        <v>234</v>
      </c>
      <c r="G2" s="229" t="s">
        <v>212</v>
      </c>
      <c r="H2" s="230" t="s">
        <v>213</v>
      </c>
      <c r="I2" s="230" t="s">
        <v>235</v>
      </c>
      <c r="J2" s="230" t="s">
        <v>236</v>
      </c>
      <c r="K2" s="231" t="s">
        <v>214</v>
      </c>
      <c r="M2" s="225"/>
      <c r="N2" s="225"/>
    </row>
    <row r="3" spans="1:14" s="224" customFormat="1">
      <c r="A3" s="224" t="s">
        <v>215</v>
      </c>
      <c r="B3" s="232">
        <v>1</v>
      </c>
      <c r="C3" s="233" t="s">
        <v>258</v>
      </c>
      <c r="D3" s="209">
        <v>3123416678</v>
      </c>
      <c r="E3" s="210">
        <v>-8095903</v>
      </c>
      <c r="F3" s="209">
        <v>187798395</v>
      </c>
      <c r="G3" s="210">
        <v>166786417</v>
      </c>
      <c r="H3" s="211"/>
      <c r="I3" s="211"/>
      <c r="J3" s="211"/>
      <c r="K3" s="217">
        <f>D3+G3+E3-F3-H3-I3+J3</f>
        <v>3094308797</v>
      </c>
      <c r="M3" s="226"/>
      <c r="N3" s="225"/>
    </row>
    <row r="4" spans="1:14" s="224" customFormat="1">
      <c r="A4" s="224" t="s">
        <v>215</v>
      </c>
      <c r="B4" s="232">
        <v>5</v>
      </c>
      <c r="C4" s="233" t="s">
        <v>231</v>
      </c>
      <c r="D4" s="209">
        <v>1078649000</v>
      </c>
      <c r="E4" s="210"/>
      <c r="F4" s="209"/>
      <c r="G4" s="210"/>
      <c r="H4" s="211"/>
      <c r="I4" s="211"/>
      <c r="J4" s="211"/>
      <c r="K4" s="217">
        <f>D4+G4+E4-F4-H4-I4+J4</f>
        <v>1078649000</v>
      </c>
      <c r="M4" s="226"/>
      <c r="N4" s="225"/>
    </row>
    <row r="5" spans="1:14" s="224" customFormat="1">
      <c r="A5" s="224" t="s">
        <v>215</v>
      </c>
      <c r="B5" s="232"/>
      <c r="C5" s="233"/>
      <c r="D5" s="209"/>
      <c r="E5" s="210"/>
      <c r="F5" s="209"/>
      <c r="G5" s="210"/>
      <c r="H5" s="211"/>
      <c r="I5" s="211"/>
      <c r="J5" s="211"/>
      <c r="K5" s="217">
        <f t="shared" ref="K5:K24" si="0">D5+G5+E5-F5-H5-I5+J5</f>
        <v>0</v>
      </c>
      <c r="M5" s="226"/>
      <c r="N5" s="225"/>
    </row>
    <row r="6" spans="1:14" s="224" customFormat="1">
      <c r="A6" s="224" t="s">
        <v>215</v>
      </c>
      <c r="B6" s="232"/>
      <c r="C6" s="233"/>
      <c r="D6" s="209"/>
      <c r="E6" s="210"/>
      <c r="F6" s="209"/>
      <c r="G6" s="210"/>
      <c r="H6" s="211"/>
      <c r="I6" s="211"/>
      <c r="J6" s="211"/>
      <c r="K6" s="217">
        <f t="shared" si="0"/>
        <v>0</v>
      </c>
      <c r="M6" s="226"/>
      <c r="N6" s="225"/>
    </row>
    <row r="7" spans="1:14" s="224" customFormat="1">
      <c r="A7" s="224" t="s">
        <v>215</v>
      </c>
      <c r="B7" s="232"/>
      <c r="C7" s="233"/>
      <c r="D7" s="209"/>
      <c r="E7" s="212"/>
      <c r="F7" s="234"/>
      <c r="G7" s="210"/>
      <c r="H7" s="211"/>
      <c r="I7" s="211"/>
      <c r="J7" s="211"/>
      <c r="K7" s="217">
        <f t="shared" si="0"/>
        <v>0</v>
      </c>
      <c r="M7" s="226"/>
      <c r="N7" s="225"/>
    </row>
    <row r="8" spans="1:14" s="224" customFormat="1">
      <c r="A8" s="224" t="s">
        <v>215</v>
      </c>
      <c r="B8" s="232"/>
      <c r="C8" s="233"/>
      <c r="D8" s="209"/>
      <c r="E8" s="210"/>
      <c r="F8" s="209"/>
      <c r="G8" s="210"/>
      <c r="H8" s="211"/>
      <c r="I8" s="211"/>
      <c r="J8" s="211"/>
      <c r="K8" s="217">
        <f t="shared" si="0"/>
        <v>0</v>
      </c>
      <c r="M8" s="226"/>
      <c r="N8" s="225"/>
    </row>
    <row r="9" spans="1:14" s="224" customFormat="1">
      <c r="A9" s="224" t="s">
        <v>215</v>
      </c>
      <c r="B9" s="232"/>
      <c r="C9" s="233"/>
      <c r="D9" s="209"/>
      <c r="E9" s="210"/>
      <c r="F9" s="209"/>
      <c r="G9" s="210"/>
      <c r="H9" s="211"/>
      <c r="I9" s="211"/>
      <c r="J9" s="211"/>
      <c r="K9" s="217">
        <f t="shared" si="0"/>
        <v>0</v>
      </c>
      <c r="M9" s="226"/>
      <c r="N9" s="225"/>
    </row>
    <row r="10" spans="1:14" s="224" customFormat="1">
      <c r="A10" s="224" t="s">
        <v>215</v>
      </c>
      <c r="B10" s="232"/>
      <c r="C10" s="233"/>
      <c r="D10" s="209"/>
      <c r="E10" s="210"/>
      <c r="F10" s="209"/>
      <c r="G10" s="210"/>
      <c r="H10" s="211"/>
      <c r="I10" s="211"/>
      <c r="J10" s="211"/>
      <c r="K10" s="217">
        <f t="shared" si="0"/>
        <v>0</v>
      </c>
      <c r="M10" s="226"/>
      <c r="N10" s="225"/>
    </row>
    <row r="11" spans="1:14" s="224" customFormat="1">
      <c r="A11" s="224" t="s">
        <v>215</v>
      </c>
      <c r="B11" s="232"/>
      <c r="C11" s="233"/>
      <c r="D11" s="209"/>
      <c r="E11" s="210"/>
      <c r="F11" s="209"/>
      <c r="G11" s="210"/>
      <c r="H11" s="211"/>
      <c r="I11" s="211"/>
      <c r="J11" s="211"/>
      <c r="K11" s="217">
        <f t="shared" si="0"/>
        <v>0</v>
      </c>
      <c r="M11" s="226"/>
      <c r="N11" s="225"/>
    </row>
    <row r="12" spans="1:14" s="224" customFormat="1">
      <c r="A12" s="224" t="s">
        <v>215</v>
      </c>
      <c r="B12" s="232"/>
      <c r="C12" s="233"/>
      <c r="D12" s="209"/>
      <c r="E12" s="210"/>
      <c r="F12" s="209"/>
      <c r="G12" s="210"/>
      <c r="H12" s="211"/>
      <c r="I12" s="211"/>
      <c r="J12" s="211"/>
      <c r="K12" s="217">
        <f t="shared" si="0"/>
        <v>0</v>
      </c>
      <c r="M12" s="226"/>
      <c r="N12" s="225"/>
    </row>
    <row r="13" spans="1:14" s="224" customFormat="1">
      <c r="A13" s="224" t="s">
        <v>215</v>
      </c>
      <c r="B13" s="232"/>
      <c r="C13" s="233"/>
      <c r="D13" s="209"/>
      <c r="E13" s="210"/>
      <c r="F13" s="209"/>
      <c r="G13" s="210"/>
      <c r="H13" s="211"/>
      <c r="I13" s="211"/>
      <c r="J13" s="211"/>
      <c r="K13" s="217">
        <f t="shared" si="0"/>
        <v>0</v>
      </c>
      <c r="M13" s="226"/>
      <c r="N13" s="225"/>
    </row>
    <row r="14" spans="1:14" s="224" customFormat="1">
      <c r="A14" s="224" t="s">
        <v>215</v>
      </c>
      <c r="B14" s="232"/>
      <c r="C14" s="233"/>
      <c r="D14" s="209"/>
      <c r="E14" s="210"/>
      <c r="F14" s="209"/>
      <c r="G14" s="210"/>
      <c r="H14" s="211"/>
      <c r="I14" s="211"/>
      <c r="J14" s="211"/>
      <c r="K14" s="217">
        <f t="shared" si="0"/>
        <v>0</v>
      </c>
      <c r="M14" s="226"/>
      <c r="N14" s="226"/>
    </row>
    <row r="15" spans="1:14" s="235" customFormat="1">
      <c r="A15" s="235" t="s">
        <v>215</v>
      </c>
      <c r="B15" s="232"/>
      <c r="C15" s="233"/>
      <c r="D15" s="213"/>
      <c r="E15" s="214"/>
      <c r="F15" s="213"/>
      <c r="G15" s="214"/>
      <c r="H15" s="215"/>
      <c r="I15" s="215"/>
      <c r="J15" s="215"/>
      <c r="K15" s="220">
        <f t="shared" si="0"/>
        <v>0</v>
      </c>
      <c r="L15" s="224"/>
      <c r="M15" s="226"/>
      <c r="N15" s="226"/>
    </row>
    <row r="16" spans="1:14" s="224" customFormat="1">
      <c r="B16" s="232"/>
      <c r="C16" s="236"/>
      <c r="D16" s="209"/>
      <c r="E16" s="210"/>
      <c r="F16" s="209"/>
      <c r="G16" s="210"/>
      <c r="H16" s="211"/>
      <c r="I16" s="211"/>
      <c r="J16" s="211"/>
      <c r="K16" s="217">
        <f t="shared" si="0"/>
        <v>0</v>
      </c>
      <c r="M16" s="226"/>
      <c r="N16" s="225"/>
    </row>
    <row r="17" spans="1:15">
      <c r="A17" s="224"/>
      <c r="B17" s="232"/>
      <c r="C17" s="236"/>
      <c r="D17" s="209"/>
      <c r="E17" s="216"/>
      <c r="F17" s="209"/>
      <c r="G17" s="216"/>
      <c r="H17" s="211"/>
      <c r="I17" s="211"/>
      <c r="J17" s="211"/>
      <c r="K17" s="217">
        <f t="shared" si="0"/>
        <v>0</v>
      </c>
      <c r="M17" s="226"/>
    </row>
    <row r="18" spans="1:15">
      <c r="B18" s="232"/>
      <c r="C18" s="236"/>
      <c r="D18" s="209"/>
      <c r="E18" s="209"/>
      <c r="F18" s="209"/>
      <c r="G18" s="209"/>
      <c r="H18" s="211"/>
      <c r="I18" s="211"/>
      <c r="J18" s="211"/>
      <c r="K18" s="217">
        <f t="shared" si="0"/>
        <v>0</v>
      </c>
      <c r="M18" s="237"/>
    </row>
    <row r="19" spans="1:15">
      <c r="A19" s="224"/>
      <c r="B19" s="232"/>
      <c r="C19" s="236"/>
      <c r="D19" s="209"/>
      <c r="E19" s="209"/>
      <c r="F19" s="209"/>
      <c r="G19" s="209"/>
      <c r="H19" s="211"/>
      <c r="I19" s="211"/>
      <c r="J19" s="211"/>
      <c r="K19" s="217">
        <f t="shared" si="0"/>
        <v>0</v>
      </c>
    </row>
    <row r="20" spans="1:15">
      <c r="A20" s="224"/>
      <c r="B20" s="232"/>
      <c r="C20" s="236"/>
      <c r="D20" s="209"/>
      <c r="E20" s="209"/>
      <c r="F20" s="209"/>
      <c r="G20" s="209"/>
      <c r="H20" s="211"/>
      <c r="I20" s="211"/>
      <c r="J20" s="211"/>
      <c r="K20" s="217">
        <f t="shared" si="0"/>
        <v>0</v>
      </c>
      <c r="M20" s="226"/>
    </row>
    <row r="21" spans="1:15">
      <c r="B21" s="232"/>
      <c r="C21" s="236"/>
      <c r="D21" s="209"/>
      <c r="E21" s="209"/>
      <c r="F21" s="209"/>
      <c r="G21" s="209"/>
      <c r="H21" s="211"/>
      <c r="I21" s="211"/>
      <c r="J21" s="211"/>
      <c r="K21" s="217">
        <f t="shared" si="0"/>
        <v>0</v>
      </c>
    </row>
    <row r="22" spans="1:15">
      <c r="B22" s="232"/>
      <c r="C22" s="236"/>
      <c r="D22" s="209"/>
      <c r="E22" s="209"/>
      <c r="F22" s="209"/>
      <c r="G22" s="209"/>
      <c r="H22" s="211"/>
      <c r="I22" s="211"/>
      <c r="J22" s="211"/>
      <c r="K22" s="217">
        <f t="shared" si="0"/>
        <v>0</v>
      </c>
    </row>
    <row r="23" spans="1:15">
      <c r="B23" s="232"/>
      <c r="C23" s="236"/>
      <c r="D23" s="209"/>
      <c r="E23" s="209"/>
      <c r="F23" s="209"/>
      <c r="G23" s="209"/>
      <c r="H23" s="209"/>
      <c r="I23" s="209"/>
      <c r="J23" s="209"/>
      <c r="K23" s="217">
        <f t="shared" si="0"/>
        <v>0</v>
      </c>
    </row>
    <row r="24" spans="1:15" ht="14.25" thickBot="1">
      <c r="B24" s="238"/>
      <c r="C24" s="239"/>
      <c r="D24" s="218"/>
      <c r="E24" s="218"/>
      <c r="F24" s="218"/>
      <c r="G24" s="218"/>
      <c r="H24" s="218"/>
      <c r="I24" s="218"/>
      <c r="J24" s="218"/>
      <c r="K24" s="219">
        <f t="shared" si="0"/>
        <v>0</v>
      </c>
      <c r="L24" s="224" t="s">
        <v>216</v>
      </c>
    </row>
    <row r="25" spans="1:15" ht="15" thickTop="1" thickBot="1">
      <c r="B25" s="240" t="s">
        <v>3</v>
      </c>
      <c r="C25" s="241"/>
      <c r="D25" s="221">
        <f>SUM(D3:D24)</f>
        <v>4202065678</v>
      </c>
      <c r="E25" s="221"/>
      <c r="F25" s="221">
        <f>SUM(F3:F24)</f>
        <v>187798395</v>
      </c>
      <c r="G25" s="221">
        <f>SUM(G3:G24)</f>
        <v>166786417</v>
      </c>
      <c r="H25" s="221">
        <f t="shared" ref="H25:J25" si="1">SUM(H3:H24)</f>
        <v>0</v>
      </c>
      <c r="I25" s="221">
        <f t="shared" si="1"/>
        <v>0</v>
      </c>
      <c r="J25" s="221">
        <f t="shared" si="1"/>
        <v>0</v>
      </c>
      <c r="K25" s="222">
        <f>SUM(K3:K24)</f>
        <v>4172957797</v>
      </c>
      <c r="L25" s="224">
        <v>4172957797</v>
      </c>
      <c r="M25" s="226">
        <f>+L25-K25</f>
        <v>0</v>
      </c>
      <c r="O25" s="226"/>
    </row>
    <row r="26" spans="1:15">
      <c r="E26" s="224"/>
      <c r="G26" s="224"/>
    </row>
  </sheetData>
  <phoneticPr fontId="6"/>
  <dataValidations count="1">
    <dataValidation allowBlank="1" showInputMessage="1" showErrorMessage="1" promptTitle="(A)長期延滞債権・未収金sheetより" sqref="E2" xr:uid="{29D3E804-FCFB-4457-AA8D-EF19F0921C73}"/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6D7F7-D394-4F71-8D23-AE42F89B60D2}">
  <sheetPr>
    <tabColor rgb="FFFFFF00"/>
  </sheetPr>
  <dimension ref="A1:O26"/>
  <sheetViews>
    <sheetView zoomScale="110" zoomScaleNormal="110" workbookViewId="0">
      <selection activeCell="L25" sqref="L25"/>
    </sheetView>
  </sheetViews>
  <sheetFormatPr defaultColWidth="9" defaultRowHeight="13.5"/>
  <cols>
    <col min="1" max="1" width="7.5" style="225" bestFit="1" customWidth="1"/>
    <col min="2" max="2" width="13" style="225" bestFit="1" customWidth="1"/>
    <col min="3" max="3" width="31.5" style="225" customWidth="1"/>
    <col min="4" max="4" width="16.875" style="225" customWidth="1"/>
    <col min="5" max="5" width="14.625" style="225" customWidth="1"/>
    <col min="6" max="6" width="16.625" style="225" customWidth="1"/>
    <col min="7" max="7" width="14.625" style="225" customWidth="1"/>
    <col min="8" max="10" width="15.875" style="225" customWidth="1"/>
    <col min="11" max="11" width="15.75" style="225" customWidth="1"/>
    <col min="12" max="12" width="15.75" style="224" bestFit="1" customWidth="1"/>
    <col min="13" max="13" width="15.375" style="225" bestFit="1" customWidth="1"/>
    <col min="14" max="14" width="9.5" style="225" bestFit="1" customWidth="1"/>
    <col min="15" max="16384" width="9" style="225"/>
  </cols>
  <sheetData>
    <row r="1" spans="1:14" s="224" customFormat="1" ht="14.25" thickBot="1">
      <c r="B1" s="225" t="s">
        <v>209</v>
      </c>
      <c r="C1" s="225"/>
      <c r="D1" s="226"/>
      <c r="E1" s="226"/>
      <c r="F1" s="226"/>
      <c r="G1" s="226"/>
      <c r="H1" s="226"/>
      <c r="I1" s="226" t="s">
        <v>59</v>
      </c>
      <c r="J1" s="226" t="s">
        <v>232</v>
      </c>
      <c r="K1" s="226"/>
      <c r="M1" s="225"/>
      <c r="N1" s="225"/>
    </row>
    <row r="2" spans="1:14" s="224" customFormat="1">
      <c r="B2" s="227" t="s">
        <v>210</v>
      </c>
      <c r="C2" s="228"/>
      <c r="D2" s="229" t="s">
        <v>211</v>
      </c>
      <c r="E2" s="229" t="s">
        <v>233</v>
      </c>
      <c r="F2" s="229" t="s">
        <v>234</v>
      </c>
      <c r="G2" s="229" t="s">
        <v>212</v>
      </c>
      <c r="H2" s="230" t="s">
        <v>213</v>
      </c>
      <c r="I2" s="230" t="s">
        <v>235</v>
      </c>
      <c r="J2" s="230" t="s">
        <v>236</v>
      </c>
      <c r="K2" s="231" t="s">
        <v>214</v>
      </c>
      <c r="M2" s="225"/>
      <c r="N2" s="225"/>
    </row>
    <row r="3" spans="1:14" s="224" customFormat="1">
      <c r="A3" s="224" t="s">
        <v>215</v>
      </c>
      <c r="B3" s="232">
        <v>1</v>
      </c>
      <c r="C3" s="233" t="s">
        <v>259</v>
      </c>
      <c r="D3" s="209">
        <v>2670190192</v>
      </c>
      <c r="E3" s="210">
        <v>-192000</v>
      </c>
      <c r="F3" s="209">
        <v>5643392</v>
      </c>
      <c r="G3" s="210">
        <v>23785800</v>
      </c>
      <c r="H3" s="211"/>
      <c r="I3" s="211"/>
      <c r="J3" s="211"/>
      <c r="K3" s="217">
        <f>D3+G3+E3-F3-H3-I3+J3</f>
        <v>2688140600</v>
      </c>
      <c r="M3" s="226"/>
      <c r="N3" s="225"/>
    </row>
    <row r="4" spans="1:14" s="224" customFormat="1">
      <c r="A4" s="224" t="s">
        <v>215</v>
      </c>
      <c r="B4" s="232">
        <v>4</v>
      </c>
      <c r="C4" s="233" t="s">
        <v>260</v>
      </c>
      <c r="D4" s="209">
        <v>2646691530</v>
      </c>
      <c r="E4" s="210"/>
      <c r="F4" s="209"/>
      <c r="G4" s="210"/>
      <c r="H4" s="211"/>
      <c r="I4" s="211"/>
      <c r="J4" s="211"/>
      <c r="K4" s="217">
        <f>D4+G4+E4-F4-H4-I4+J4</f>
        <v>2646691530</v>
      </c>
      <c r="M4" s="226"/>
      <c r="N4" s="225"/>
    </row>
    <row r="5" spans="1:14" s="224" customFormat="1">
      <c r="A5" s="224" t="s">
        <v>215</v>
      </c>
      <c r="B5" s="232">
        <v>6</v>
      </c>
      <c r="C5" s="233" t="s">
        <v>231</v>
      </c>
      <c r="D5" s="209">
        <v>1805089000</v>
      </c>
      <c r="E5" s="210"/>
      <c r="F5" s="209"/>
      <c r="G5" s="210"/>
      <c r="H5" s="211"/>
      <c r="I5" s="211"/>
      <c r="J5" s="211"/>
      <c r="K5" s="217">
        <f t="shared" ref="K5:K24" si="0">D5+G5+E5-F5-H5-I5+J5</f>
        <v>1805089000</v>
      </c>
      <c r="M5" s="226"/>
      <c r="N5" s="225"/>
    </row>
    <row r="6" spans="1:14" s="224" customFormat="1">
      <c r="A6" s="224" t="s">
        <v>215</v>
      </c>
      <c r="B6" s="232"/>
      <c r="C6" s="233"/>
      <c r="D6" s="209"/>
      <c r="E6" s="210"/>
      <c r="F6" s="209"/>
      <c r="G6" s="210"/>
      <c r="H6" s="211"/>
      <c r="I6" s="211"/>
      <c r="J6" s="211"/>
      <c r="K6" s="217">
        <f t="shared" si="0"/>
        <v>0</v>
      </c>
      <c r="M6" s="226"/>
      <c r="N6" s="225"/>
    </row>
    <row r="7" spans="1:14" s="224" customFormat="1">
      <c r="A7" s="224" t="s">
        <v>215</v>
      </c>
      <c r="B7" s="232"/>
      <c r="C7" s="233"/>
      <c r="D7" s="209"/>
      <c r="E7" s="212"/>
      <c r="F7" s="234"/>
      <c r="G7" s="210"/>
      <c r="H7" s="211"/>
      <c r="I7" s="211"/>
      <c r="J7" s="211"/>
      <c r="K7" s="217">
        <f t="shared" si="0"/>
        <v>0</v>
      </c>
      <c r="M7" s="226"/>
      <c r="N7" s="225"/>
    </row>
    <row r="8" spans="1:14" s="224" customFormat="1">
      <c r="A8" s="224" t="s">
        <v>215</v>
      </c>
      <c r="B8" s="232"/>
      <c r="C8" s="233"/>
      <c r="D8" s="209"/>
      <c r="E8" s="210"/>
      <c r="F8" s="209"/>
      <c r="G8" s="210"/>
      <c r="H8" s="211"/>
      <c r="I8" s="211"/>
      <c r="J8" s="211"/>
      <c r="K8" s="217">
        <f t="shared" si="0"/>
        <v>0</v>
      </c>
      <c r="M8" s="226"/>
      <c r="N8" s="225"/>
    </row>
    <row r="9" spans="1:14" s="224" customFormat="1">
      <c r="A9" s="224" t="s">
        <v>215</v>
      </c>
      <c r="B9" s="232"/>
      <c r="C9" s="233"/>
      <c r="D9" s="209"/>
      <c r="E9" s="210"/>
      <c r="F9" s="209"/>
      <c r="G9" s="210"/>
      <c r="H9" s="211"/>
      <c r="I9" s="211"/>
      <c r="J9" s="211"/>
      <c r="K9" s="217">
        <f t="shared" si="0"/>
        <v>0</v>
      </c>
      <c r="M9" s="226"/>
      <c r="N9" s="225"/>
    </row>
    <row r="10" spans="1:14" s="224" customFormat="1">
      <c r="A10" s="224" t="s">
        <v>215</v>
      </c>
      <c r="B10" s="232"/>
      <c r="C10" s="233"/>
      <c r="D10" s="209"/>
      <c r="E10" s="210"/>
      <c r="F10" s="209"/>
      <c r="G10" s="210"/>
      <c r="H10" s="211"/>
      <c r="I10" s="211"/>
      <c r="J10" s="211"/>
      <c r="K10" s="217">
        <f t="shared" si="0"/>
        <v>0</v>
      </c>
      <c r="M10" s="226"/>
      <c r="N10" s="225"/>
    </row>
    <row r="11" spans="1:14" s="224" customFormat="1">
      <c r="A11" s="224" t="s">
        <v>215</v>
      </c>
      <c r="B11" s="232"/>
      <c r="C11" s="233"/>
      <c r="D11" s="209"/>
      <c r="E11" s="210"/>
      <c r="F11" s="209"/>
      <c r="G11" s="210"/>
      <c r="H11" s="211"/>
      <c r="I11" s="211"/>
      <c r="J11" s="211"/>
      <c r="K11" s="217">
        <f t="shared" si="0"/>
        <v>0</v>
      </c>
      <c r="M11" s="226"/>
      <c r="N11" s="225"/>
    </row>
    <row r="12" spans="1:14" s="224" customFormat="1">
      <c r="A12" s="224" t="s">
        <v>215</v>
      </c>
      <c r="B12" s="232"/>
      <c r="C12" s="233"/>
      <c r="D12" s="209"/>
      <c r="E12" s="210"/>
      <c r="F12" s="209"/>
      <c r="G12" s="210"/>
      <c r="H12" s="211"/>
      <c r="I12" s="211"/>
      <c r="J12" s="211"/>
      <c r="K12" s="217">
        <f t="shared" si="0"/>
        <v>0</v>
      </c>
      <c r="M12" s="226"/>
      <c r="N12" s="225"/>
    </row>
    <row r="13" spans="1:14" s="224" customFormat="1">
      <c r="A13" s="224" t="s">
        <v>215</v>
      </c>
      <c r="B13" s="232"/>
      <c r="C13" s="233"/>
      <c r="D13" s="209"/>
      <c r="E13" s="210"/>
      <c r="F13" s="209"/>
      <c r="G13" s="210"/>
      <c r="H13" s="211"/>
      <c r="I13" s="211"/>
      <c r="J13" s="211"/>
      <c r="K13" s="217">
        <f t="shared" si="0"/>
        <v>0</v>
      </c>
      <c r="M13" s="226"/>
      <c r="N13" s="225"/>
    </row>
    <row r="14" spans="1:14" s="224" customFormat="1">
      <c r="A14" s="224" t="s">
        <v>215</v>
      </c>
      <c r="B14" s="232"/>
      <c r="C14" s="233"/>
      <c r="D14" s="209"/>
      <c r="E14" s="210"/>
      <c r="F14" s="209"/>
      <c r="G14" s="210"/>
      <c r="H14" s="211"/>
      <c r="I14" s="211"/>
      <c r="J14" s="211"/>
      <c r="K14" s="217">
        <f t="shared" si="0"/>
        <v>0</v>
      </c>
      <c r="M14" s="226"/>
      <c r="N14" s="226"/>
    </row>
    <row r="15" spans="1:14" s="235" customFormat="1">
      <c r="A15" s="235" t="s">
        <v>215</v>
      </c>
      <c r="B15" s="232"/>
      <c r="C15" s="233"/>
      <c r="D15" s="213"/>
      <c r="E15" s="214"/>
      <c r="F15" s="213"/>
      <c r="G15" s="214"/>
      <c r="H15" s="215"/>
      <c r="I15" s="215"/>
      <c r="J15" s="215"/>
      <c r="K15" s="220">
        <f t="shared" si="0"/>
        <v>0</v>
      </c>
      <c r="L15" s="224"/>
      <c r="M15" s="226"/>
      <c r="N15" s="226"/>
    </row>
    <row r="16" spans="1:14" s="224" customFormat="1">
      <c r="B16" s="232"/>
      <c r="C16" s="236"/>
      <c r="D16" s="209"/>
      <c r="E16" s="210"/>
      <c r="F16" s="209"/>
      <c r="G16" s="210"/>
      <c r="H16" s="211"/>
      <c r="I16" s="211"/>
      <c r="J16" s="211"/>
      <c r="K16" s="217">
        <f t="shared" si="0"/>
        <v>0</v>
      </c>
      <c r="M16" s="226"/>
      <c r="N16" s="225"/>
    </row>
    <row r="17" spans="1:15">
      <c r="A17" s="224"/>
      <c r="B17" s="232"/>
      <c r="C17" s="236"/>
      <c r="D17" s="209"/>
      <c r="E17" s="216"/>
      <c r="F17" s="209"/>
      <c r="G17" s="216"/>
      <c r="H17" s="211"/>
      <c r="I17" s="211"/>
      <c r="J17" s="211"/>
      <c r="K17" s="217">
        <f t="shared" si="0"/>
        <v>0</v>
      </c>
      <c r="M17" s="226"/>
    </row>
    <row r="18" spans="1:15">
      <c r="B18" s="232"/>
      <c r="C18" s="236"/>
      <c r="D18" s="209"/>
      <c r="E18" s="209"/>
      <c r="F18" s="209"/>
      <c r="G18" s="209"/>
      <c r="H18" s="211"/>
      <c r="I18" s="211"/>
      <c r="J18" s="211"/>
      <c r="K18" s="217">
        <f t="shared" si="0"/>
        <v>0</v>
      </c>
      <c r="M18" s="237"/>
    </row>
    <row r="19" spans="1:15">
      <c r="A19" s="224"/>
      <c r="B19" s="232"/>
      <c r="C19" s="236"/>
      <c r="D19" s="209"/>
      <c r="E19" s="209"/>
      <c r="F19" s="209"/>
      <c r="G19" s="209"/>
      <c r="H19" s="211"/>
      <c r="I19" s="211"/>
      <c r="J19" s="211"/>
      <c r="K19" s="217">
        <f t="shared" si="0"/>
        <v>0</v>
      </c>
    </row>
    <row r="20" spans="1:15">
      <c r="A20" s="224"/>
      <c r="B20" s="232"/>
      <c r="C20" s="236"/>
      <c r="D20" s="209"/>
      <c r="E20" s="209"/>
      <c r="F20" s="209"/>
      <c r="G20" s="209"/>
      <c r="H20" s="211"/>
      <c r="I20" s="211"/>
      <c r="J20" s="211"/>
      <c r="K20" s="217">
        <f t="shared" si="0"/>
        <v>0</v>
      </c>
      <c r="M20" s="226"/>
    </row>
    <row r="21" spans="1:15">
      <c r="B21" s="232"/>
      <c r="C21" s="236"/>
      <c r="D21" s="209"/>
      <c r="E21" s="209"/>
      <c r="F21" s="209"/>
      <c r="G21" s="209"/>
      <c r="H21" s="211"/>
      <c r="I21" s="211"/>
      <c r="J21" s="211"/>
      <c r="K21" s="217">
        <f t="shared" si="0"/>
        <v>0</v>
      </c>
    </row>
    <row r="22" spans="1:15">
      <c r="B22" s="232"/>
      <c r="C22" s="236"/>
      <c r="D22" s="209"/>
      <c r="E22" s="209"/>
      <c r="F22" s="209"/>
      <c r="G22" s="209"/>
      <c r="H22" s="211"/>
      <c r="I22" s="211"/>
      <c r="J22" s="211"/>
      <c r="K22" s="217">
        <f t="shared" si="0"/>
        <v>0</v>
      </c>
    </row>
    <row r="23" spans="1:15">
      <c r="B23" s="232"/>
      <c r="C23" s="236"/>
      <c r="D23" s="209"/>
      <c r="E23" s="209"/>
      <c r="F23" s="209"/>
      <c r="G23" s="209"/>
      <c r="H23" s="209"/>
      <c r="I23" s="209"/>
      <c r="J23" s="209"/>
      <c r="K23" s="217">
        <f t="shared" si="0"/>
        <v>0</v>
      </c>
    </row>
    <row r="24" spans="1:15" ht="14.25" thickBot="1">
      <c r="B24" s="238"/>
      <c r="C24" s="239"/>
      <c r="D24" s="218"/>
      <c r="E24" s="218"/>
      <c r="F24" s="218"/>
      <c r="G24" s="218"/>
      <c r="H24" s="218"/>
      <c r="I24" s="218"/>
      <c r="J24" s="218"/>
      <c r="K24" s="219">
        <f t="shared" si="0"/>
        <v>0</v>
      </c>
      <c r="L24" s="224" t="s">
        <v>216</v>
      </c>
    </row>
    <row r="25" spans="1:15" ht="15" thickTop="1" thickBot="1">
      <c r="B25" s="240" t="s">
        <v>3</v>
      </c>
      <c r="C25" s="241"/>
      <c r="D25" s="221">
        <f>SUM(D3:D24)</f>
        <v>7121970722</v>
      </c>
      <c r="E25" s="221"/>
      <c r="F25" s="221">
        <f>SUM(F3:F24)</f>
        <v>5643392</v>
      </c>
      <c r="G25" s="221">
        <f>SUM(G3:G24)</f>
        <v>23785800</v>
      </c>
      <c r="H25" s="221">
        <f t="shared" ref="H25:J25" si="1">SUM(H3:H24)</f>
        <v>0</v>
      </c>
      <c r="I25" s="221">
        <f t="shared" si="1"/>
        <v>0</v>
      </c>
      <c r="J25" s="221">
        <f t="shared" si="1"/>
        <v>0</v>
      </c>
      <c r="K25" s="222">
        <f>SUM(K3:K24)</f>
        <v>7139921130</v>
      </c>
      <c r="L25" s="224">
        <v>7139921130</v>
      </c>
      <c r="M25" s="226">
        <f>+L25-K25</f>
        <v>0</v>
      </c>
      <c r="O25" s="226"/>
    </row>
    <row r="26" spans="1:15">
      <c r="E26" s="224"/>
      <c r="G26" s="224"/>
    </row>
  </sheetData>
  <phoneticPr fontId="6"/>
  <dataValidations count="1">
    <dataValidation allowBlank="1" showInputMessage="1" showErrorMessage="1" promptTitle="(A)長期延滞債権・未収金sheetより" sqref="E2" xr:uid="{F2B2DB56-D494-4130-ABC8-6BC284724AB6}"/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3AB2-5219-4947-B327-40810F85EA87}">
  <sheetPr>
    <tabColor rgb="FFFFFF00"/>
  </sheetPr>
  <dimension ref="A1:O26"/>
  <sheetViews>
    <sheetView zoomScale="110" zoomScaleNormal="110" workbookViewId="0">
      <selection activeCell="L25" sqref="L25"/>
    </sheetView>
  </sheetViews>
  <sheetFormatPr defaultColWidth="9" defaultRowHeight="13.5"/>
  <cols>
    <col min="1" max="1" width="7.5" style="225" bestFit="1" customWidth="1"/>
    <col min="2" max="2" width="13" style="225" bestFit="1" customWidth="1"/>
    <col min="3" max="3" width="31.5" style="225" customWidth="1"/>
    <col min="4" max="4" width="16.875" style="225" customWidth="1"/>
    <col min="5" max="5" width="14.625" style="225" customWidth="1"/>
    <col min="6" max="6" width="16.625" style="225" customWidth="1"/>
    <col min="7" max="7" width="14.625" style="225" customWidth="1"/>
    <col min="8" max="10" width="15.875" style="225" customWidth="1"/>
    <col min="11" max="11" width="15.75" style="225" customWidth="1"/>
    <col min="12" max="12" width="15.75" style="224" bestFit="1" customWidth="1"/>
    <col min="13" max="13" width="15.375" style="225" bestFit="1" customWidth="1"/>
    <col min="14" max="14" width="9.5" style="225" bestFit="1" customWidth="1"/>
    <col min="15" max="16384" width="9" style="225"/>
  </cols>
  <sheetData>
    <row r="1" spans="1:14" s="224" customFormat="1" ht="14.25" thickBot="1">
      <c r="B1" s="225" t="s">
        <v>209</v>
      </c>
      <c r="C1" s="225"/>
      <c r="D1" s="226"/>
      <c r="E1" s="226"/>
      <c r="F1" s="226"/>
      <c r="G1" s="226"/>
      <c r="H1" s="226"/>
      <c r="I1" s="226" t="s">
        <v>59</v>
      </c>
      <c r="J1" s="226" t="s">
        <v>232</v>
      </c>
      <c r="K1" s="226"/>
      <c r="M1" s="225"/>
      <c r="N1" s="225"/>
    </row>
    <row r="2" spans="1:14" s="224" customFormat="1">
      <c r="B2" s="227" t="s">
        <v>210</v>
      </c>
      <c r="C2" s="228"/>
      <c r="D2" s="229" t="s">
        <v>211</v>
      </c>
      <c r="E2" s="229" t="s">
        <v>233</v>
      </c>
      <c r="F2" s="229" t="s">
        <v>234</v>
      </c>
      <c r="G2" s="229" t="s">
        <v>212</v>
      </c>
      <c r="H2" s="230" t="s">
        <v>213</v>
      </c>
      <c r="I2" s="230" t="s">
        <v>235</v>
      </c>
      <c r="J2" s="230" t="s">
        <v>236</v>
      </c>
      <c r="K2" s="231" t="s">
        <v>214</v>
      </c>
      <c r="M2" s="225"/>
      <c r="N2" s="225"/>
    </row>
    <row r="3" spans="1:14" s="224" customFormat="1">
      <c r="A3" s="224" t="s">
        <v>215</v>
      </c>
      <c r="B3" s="232">
        <v>1</v>
      </c>
      <c r="C3" s="233" t="s">
        <v>261</v>
      </c>
      <c r="D3" s="209">
        <v>1854493070</v>
      </c>
      <c r="E3" s="210">
        <v>-23420</v>
      </c>
      <c r="F3" s="209">
        <v>5206220</v>
      </c>
      <c r="G3" s="210">
        <v>10762420</v>
      </c>
      <c r="H3" s="211"/>
      <c r="I3" s="211"/>
      <c r="J3" s="211"/>
      <c r="K3" s="217">
        <f>D3+G3+E3-F3-H3-I3+J3</f>
        <v>1860025850</v>
      </c>
      <c r="M3" s="226"/>
      <c r="N3" s="225"/>
    </row>
    <row r="4" spans="1:14" s="224" customFormat="1">
      <c r="A4" s="224" t="s">
        <v>215</v>
      </c>
      <c r="B4" s="232">
        <v>2</v>
      </c>
      <c r="C4" s="233" t="s">
        <v>231</v>
      </c>
      <c r="D4" s="209">
        <v>333455610</v>
      </c>
      <c r="E4" s="210"/>
      <c r="F4" s="209"/>
      <c r="G4" s="210"/>
      <c r="H4" s="211"/>
      <c r="I4" s="211"/>
      <c r="J4" s="211"/>
      <c r="K4" s="217">
        <f>D4+G4+E4-F4-H4-I4+J4</f>
        <v>333455610</v>
      </c>
      <c r="M4" s="226"/>
      <c r="N4" s="225"/>
    </row>
    <row r="5" spans="1:14" s="224" customFormat="1">
      <c r="A5" s="224" t="s">
        <v>215</v>
      </c>
      <c r="B5" s="232"/>
      <c r="C5" s="233"/>
      <c r="D5" s="209"/>
      <c r="E5" s="210"/>
      <c r="F5" s="209"/>
      <c r="G5" s="210"/>
      <c r="H5" s="211"/>
      <c r="I5" s="211"/>
      <c r="J5" s="211"/>
      <c r="K5" s="217">
        <f t="shared" ref="K5:K24" si="0">D5+G5+E5-F5-H5-I5+J5</f>
        <v>0</v>
      </c>
      <c r="M5" s="226"/>
      <c r="N5" s="225"/>
    </row>
    <row r="6" spans="1:14" s="224" customFormat="1">
      <c r="A6" s="224" t="s">
        <v>215</v>
      </c>
      <c r="B6" s="232"/>
      <c r="C6" s="233"/>
      <c r="D6" s="209"/>
      <c r="E6" s="210"/>
      <c r="F6" s="209"/>
      <c r="G6" s="210"/>
      <c r="H6" s="211"/>
      <c r="I6" s="211"/>
      <c r="J6" s="211"/>
      <c r="K6" s="217">
        <f t="shared" si="0"/>
        <v>0</v>
      </c>
      <c r="M6" s="226"/>
      <c r="N6" s="225"/>
    </row>
    <row r="7" spans="1:14" s="224" customFormat="1">
      <c r="A7" s="224" t="s">
        <v>215</v>
      </c>
      <c r="B7" s="232"/>
      <c r="C7" s="233"/>
      <c r="D7" s="209"/>
      <c r="E7" s="212"/>
      <c r="F7" s="234"/>
      <c r="G7" s="210"/>
      <c r="H7" s="211"/>
      <c r="I7" s="211"/>
      <c r="J7" s="211"/>
      <c r="K7" s="217">
        <f t="shared" si="0"/>
        <v>0</v>
      </c>
      <c r="M7" s="226"/>
      <c r="N7" s="225"/>
    </row>
    <row r="8" spans="1:14" s="224" customFormat="1">
      <c r="A8" s="224" t="s">
        <v>215</v>
      </c>
      <c r="B8" s="232"/>
      <c r="C8" s="233"/>
      <c r="D8" s="209"/>
      <c r="E8" s="210"/>
      <c r="F8" s="209"/>
      <c r="G8" s="210"/>
      <c r="H8" s="211"/>
      <c r="I8" s="211"/>
      <c r="J8" s="211"/>
      <c r="K8" s="217">
        <f t="shared" si="0"/>
        <v>0</v>
      </c>
      <c r="M8" s="226"/>
      <c r="N8" s="225"/>
    </row>
    <row r="9" spans="1:14" s="224" customFormat="1">
      <c r="A9" s="224" t="s">
        <v>215</v>
      </c>
      <c r="B9" s="232"/>
      <c r="C9" s="233"/>
      <c r="D9" s="209"/>
      <c r="E9" s="210"/>
      <c r="F9" s="209"/>
      <c r="G9" s="210"/>
      <c r="H9" s="211"/>
      <c r="I9" s="211"/>
      <c r="J9" s="211"/>
      <c r="K9" s="217">
        <f t="shared" si="0"/>
        <v>0</v>
      </c>
      <c r="M9" s="226"/>
      <c r="N9" s="225"/>
    </row>
    <row r="10" spans="1:14" s="224" customFormat="1">
      <c r="A10" s="224" t="s">
        <v>215</v>
      </c>
      <c r="B10" s="232"/>
      <c r="C10" s="233"/>
      <c r="D10" s="209"/>
      <c r="E10" s="210"/>
      <c r="F10" s="209"/>
      <c r="G10" s="210"/>
      <c r="H10" s="211"/>
      <c r="I10" s="211"/>
      <c r="J10" s="211"/>
      <c r="K10" s="217">
        <f t="shared" si="0"/>
        <v>0</v>
      </c>
      <c r="M10" s="226"/>
      <c r="N10" s="225"/>
    </row>
    <row r="11" spans="1:14" s="224" customFormat="1">
      <c r="A11" s="224" t="s">
        <v>215</v>
      </c>
      <c r="B11" s="232"/>
      <c r="C11" s="233"/>
      <c r="D11" s="209"/>
      <c r="E11" s="210"/>
      <c r="F11" s="209"/>
      <c r="G11" s="210"/>
      <c r="H11" s="211"/>
      <c r="I11" s="211"/>
      <c r="J11" s="211"/>
      <c r="K11" s="217">
        <f t="shared" si="0"/>
        <v>0</v>
      </c>
      <c r="M11" s="226"/>
      <c r="N11" s="225"/>
    </row>
    <row r="12" spans="1:14" s="224" customFormat="1">
      <c r="A12" s="224" t="s">
        <v>215</v>
      </c>
      <c r="B12" s="232"/>
      <c r="C12" s="233"/>
      <c r="D12" s="209"/>
      <c r="E12" s="210"/>
      <c r="F12" s="209"/>
      <c r="G12" s="210"/>
      <c r="H12" s="211"/>
      <c r="I12" s="211"/>
      <c r="J12" s="211"/>
      <c r="K12" s="217">
        <f t="shared" si="0"/>
        <v>0</v>
      </c>
      <c r="M12" s="226"/>
      <c r="N12" s="225"/>
    </row>
    <row r="13" spans="1:14" s="224" customFormat="1">
      <c r="A13" s="224" t="s">
        <v>215</v>
      </c>
      <c r="B13" s="232"/>
      <c r="C13" s="233"/>
      <c r="D13" s="209"/>
      <c r="E13" s="210"/>
      <c r="F13" s="209"/>
      <c r="G13" s="210"/>
      <c r="H13" s="211"/>
      <c r="I13" s="211"/>
      <c r="J13" s="211"/>
      <c r="K13" s="217">
        <f t="shared" si="0"/>
        <v>0</v>
      </c>
      <c r="M13" s="226"/>
      <c r="N13" s="225"/>
    </row>
    <row r="14" spans="1:14" s="224" customFormat="1">
      <c r="A14" s="224" t="s">
        <v>215</v>
      </c>
      <c r="B14" s="232"/>
      <c r="C14" s="233"/>
      <c r="D14" s="209"/>
      <c r="E14" s="210"/>
      <c r="F14" s="209"/>
      <c r="G14" s="210"/>
      <c r="H14" s="211"/>
      <c r="I14" s="211"/>
      <c r="J14" s="211"/>
      <c r="K14" s="217">
        <f t="shared" si="0"/>
        <v>0</v>
      </c>
      <c r="M14" s="226"/>
      <c r="N14" s="226"/>
    </row>
    <row r="15" spans="1:14" s="235" customFormat="1">
      <c r="A15" s="235" t="s">
        <v>215</v>
      </c>
      <c r="B15" s="232"/>
      <c r="C15" s="233"/>
      <c r="D15" s="213"/>
      <c r="E15" s="214"/>
      <c r="F15" s="213"/>
      <c r="G15" s="214"/>
      <c r="H15" s="215"/>
      <c r="I15" s="215"/>
      <c r="J15" s="215"/>
      <c r="K15" s="220">
        <f t="shared" si="0"/>
        <v>0</v>
      </c>
      <c r="L15" s="224"/>
      <c r="M15" s="226"/>
      <c r="N15" s="226"/>
    </row>
    <row r="16" spans="1:14" s="224" customFormat="1">
      <c r="B16" s="232"/>
      <c r="C16" s="236"/>
      <c r="D16" s="209"/>
      <c r="E16" s="210"/>
      <c r="F16" s="209"/>
      <c r="G16" s="210"/>
      <c r="H16" s="211"/>
      <c r="I16" s="211"/>
      <c r="J16" s="211"/>
      <c r="K16" s="217">
        <f t="shared" si="0"/>
        <v>0</v>
      </c>
      <c r="M16" s="226"/>
      <c r="N16" s="225"/>
    </row>
    <row r="17" spans="1:15">
      <c r="A17" s="224"/>
      <c r="B17" s="232"/>
      <c r="C17" s="236"/>
      <c r="D17" s="209"/>
      <c r="E17" s="216"/>
      <c r="F17" s="209"/>
      <c r="G17" s="216"/>
      <c r="H17" s="211"/>
      <c r="I17" s="211"/>
      <c r="J17" s="211"/>
      <c r="K17" s="217">
        <f t="shared" si="0"/>
        <v>0</v>
      </c>
      <c r="M17" s="226"/>
    </row>
    <row r="18" spans="1:15">
      <c r="B18" s="232"/>
      <c r="C18" s="236"/>
      <c r="D18" s="209"/>
      <c r="E18" s="209"/>
      <c r="F18" s="209"/>
      <c r="G18" s="209"/>
      <c r="H18" s="211"/>
      <c r="I18" s="211"/>
      <c r="J18" s="211"/>
      <c r="K18" s="217">
        <f t="shared" si="0"/>
        <v>0</v>
      </c>
      <c r="M18" s="237"/>
    </row>
    <row r="19" spans="1:15">
      <c r="A19" s="224"/>
      <c r="B19" s="232"/>
      <c r="C19" s="236"/>
      <c r="D19" s="209"/>
      <c r="E19" s="209"/>
      <c r="F19" s="209"/>
      <c r="G19" s="209"/>
      <c r="H19" s="211"/>
      <c r="I19" s="211"/>
      <c r="J19" s="211"/>
      <c r="K19" s="217">
        <f t="shared" si="0"/>
        <v>0</v>
      </c>
    </row>
    <row r="20" spans="1:15">
      <c r="A20" s="224"/>
      <c r="B20" s="232"/>
      <c r="C20" s="236"/>
      <c r="D20" s="209"/>
      <c r="E20" s="209"/>
      <c r="F20" s="209"/>
      <c r="G20" s="209"/>
      <c r="H20" s="211"/>
      <c r="I20" s="211"/>
      <c r="J20" s="211"/>
      <c r="K20" s="217">
        <f t="shared" si="0"/>
        <v>0</v>
      </c>
      <c r="M20" s="226"/>
    </row>
    <row r="21" spans="1:15">
      <c r="B21" s="232"/>
      <c r="C21" s="236"/>
      <c r="D21" s="209"/>
      <c r="E21" s="209"/>
      <c r="F21" s="209"/>
      <c r="G21" s="209"/>
      <c r="H21" s="211"/>
      <c r="I21" s="211"/>
      <c r="J21" s="211"/>
      <c r="K21" s="217">
        <f t="shared" si="0"/>
        <v>0</v>
      </c>
    </row>
    <row r="22" spans="1:15">
      <c r="B22" s="232"/>
      <c r="C22" s="236"/>
      <c r="D22" s="209"/>
      <c r="E22" s="209"/>
      <c r="F22" s="209"/>
      <c r="G22" s="209"/>
      <c r="H22" s="211"/>
      <c r="I22" s="211"/>
      <c r="J22" s="211"/>
      <c r="K22" s="217">
        <f t="shared" si="0"/>
        <v>0</v>
      </c>
    </row>
    <row r="23" spans="1:15">
      <c r="B23" s="232"/>
      <c r="C23" s="236"/>
      <c r="D23" s="209"/>
      <c r="E23" s="209"/>
      <c r="F23" s="209"/>
      <c r="G23" s="209"/>
      <c r="H23" s="209"/>
      <c r="I23" s="209"/>
      <c r="J23" s="209"/>
      <c r="K23" s="217">
        <f t="shared" si="0"/>
        <v>0</v>
      </c>
    </row>
    <row r="24" spans="1:15" ht="14.25" thickBot="1">
      <c r="B24" s="238"/>
      <c r="C24" s="239"/>
      <c r="D24" s="218"/>
      <c r="E24" s="218"/>
      <c r="F24" s="218"/>
      <c r="G24" s="218"/>
      <c r="H24" s="218"/>
      <c r="I24" s="218"/>
      <c r="J24" s="218"/>
      <c r="K24" s="219">
        <f t="shared" si="0"/>
        <v>0</v>
      </c>
      <c r="L24" s="224" t="s">
        <v>216</v>
      </c>
    </row>
    <row r="25" spans="1:15" ht="15" thickTop="1" thickBot="1">
      <c r="B25" s="240" t="s">
        <v>3</v>
      </c>
      <c r="C25" s="241"/>
      <c r="D25" s="221">
        <f>SUM(D3:D24)</f>
        <v>2187948680</v>
      </c>
      <c r="E25" s="221"/>
      <c r="F25" s="221">
        <f>SUM(F3:F24)</f>
        <v>5206220</v>
      </c>
      <c r="G25" s="221">
        <f>SUM(G3:G24)</f>
        <v>10762420</v>
      </c>
      <c r="H25" s="221">
        <f t="shared" ref="H25:J25" si="1">SUM(H3:H24)</f>
        <v>0</v>
      </c>
      <c r="I25" s="221">
        <f t="shared" si="1"/>
        <v>0</v>
      </c>
      <c r="J25" s="221">
        <f t="shared" si="1"/>
        <v>0</v>
      </c>
      <c r="K25" s="222">
        <f>SUM(K3:K24)</f>
        <v>2193481460</v>
      </c>
      <c r="L25" s="224">
        <v>2193481460</v>
      </c>
      <c r="M25" s="226">
        <f>+L25-K25</f>
        <v>0</v>
      </c>
      <c r="O25" s="226"/>
    </row>
    <row r="26" spans="1:15">
      <c r="E26" s="224"/>
      <c r="G26" s="224"/>
    </row>
  </sheetData>
  <phoneticPr fontId="6"/>
  <dataValidations count="1">
    <dataValidation allowBlank="1" showInputMessage="1" showErrorMessage="1" promptTitle="(A)長期延滞債権・未収金sheetより" sqref="E2" xr:uid="{9AF511EA-AB70-4294-90A7-19D0CEE2E8AD}"/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EC69-A5F2-4BA3-BD83-CE2A26FC7D31}">
  <sheetPr>
    <tabColor rgb="FFFFFF00"/>
  </sheetPr>
  <dimension ref="A1:O26"/>
  <sheetViews>
    <sheetView zoomScale="110" zoomScaleNormal="110" workbookViewId="0">
      <selection activeCell="L25" sqref="L25"/>
    </sheetView>
  </sheetViews>
  <sheetFormatPr defaultColWidth="9" defaultRowHeight="13.5"/>
  <cols>
    <col min="1" max="1" width="7.5" style="225" bestFit="1" customWidth="1"/>
    <col min="2" max="2" width="13" style="225" bestFit="1" customWidth="1"/>
    <col min="3" max="3" width="31.5" style="225" customWidth="1"/>
    <col min="4" max="4" width="16.875" style="225" customWidth="1"/>
    <col min="5" max="5" width="14.625" style="225" customWidth="1"/>
    <col min="6" max="6" width="16.625" style="225" customWidth="1"/>
    <col min="7" max="7" width="14.625" style="225" customWidth="1"/>
    <col min="8" max="10" width="15.875" style="225" customWidth="1"/>
    <col min="11" max="11" width="15.75" style="225" customWidth="1"/>
    <col min="12" max="12" width="15.75" style="224" bestFit="1" customWidth="1"/>
    <col min="13" max="13" width="15.375" style="225" bestFit="1" customWidth="1"/>
    <col min="14" max="14" width="9.5" style="225" bestFit="1" customWidth="1"/>
    <col min="15" max="16384" width="9" style="225"/>
  </cols>
  <sheetData>
    <row r="1" spans="1:14" s="224" customFormat="1" ht="14.25" thickBot="1">
      <c r="B1" s="225" t="s">
        <v>209</v>
      </c>
      <c r="C1" s="225"/>
      <c r="D1" s="226"/>
      <c r="E1" s="226"/>
      <c r="F1" s="226"/>
      <c r="G1" s="226"/>
      <c r="H1" s="226"/>
      <c r="I1" s="226" t="s">
        <v>59</v>
      </c>
      <c r="J1" s="226" t="s">
        <v>232</v>
      </c>
      <c r="K1" s="226"/>
      <c r="M1" s="225"/>
      <c r="N1" s="225"/>
    </row>
    <row r="2" spans="1:14" s="224" customFormat="1">
      <c r="B2" s="227" t="s">
        <v>210</v>
      </c>
      <c r="C2" s="228"/>
      <c r="D2" s="229" t="s">
        <v>211</v>
      </c>
      <c r="E2" s="229" t="s">
        <v>233</v>
      </c>
      <c r="F2" s="229" t="s">
        <v>234</v>
      </c>
      <c r="G2" s="229" t="s">
        <v>212</v>
      </c>
      <c r="H2" s="230" t="s">
        <v>213</v>
      </c>
      <c r="I2" s="230" t="s">
        <v>235</v>
      </c>
      <c r="J2" s="230" t="s">
        <v>236</v>
      </c>
      <c r="K2" s="231" t="s">
        <v>214</v>
      </c>
      <c r="M2" s="225"/>
      <c r="N2" s="225"/>
    </row>
    <row r="3" spans="1:14" s="224" customFormat="1">
      <c r="A3" s="224" t="s">
        <v>215</v>
      </c>
      <c r="B3" s="232"/>
      <c r="C3" s="233"/>
      <c r="D3" s="209"/>
      <c r="E3" s="210"/>
      <c r="F3" s="209"/>
      <c r="G3" s="210"/>
      <c r="H3" s="211"/>
      <c r="I3" s="211"/>
      <c r="J3" s="211"/>
      <c r="K3" s="217">
        <f>D3+G3+E3-F3-H3-I3+J3</f>
        <v>0</v>
      </c>
      <c r="M3" s="226"/>
      <c r="N3" s="225"/>
    </row>
    <row r="4" spans="1:14" s="224" customFormat="1">
      <c r="A4" s="224" t="s">
        <v>215</v>
      </c>
      <c r="B4" s="232"/>
      <c r="C4" s="233"/>
      <c r="D4" s="209"/>
      <c r="E4" s="210"/>
      <c r="F4" s="209"/>
      <c r="G4" s="210"/>
      <c r="H4" s="211"/>
      <c r="I4" s="211"/>
      <c r="J4" s="211"/>
      <c r="K4" s="217">
        <f>D4+G4+E4-F4-H4-I4+J4</f>
        <v>0</v>
      </c>
      <c r="M4" s="226"/>
      <c r="N4" s="225"/>
    </row>
    <row r="5" spans="1:14" s="224" customFormat="1">
      <c r="A5" s="224" t="s">
        <v>215</v>
      </c>
      <c r="B5" s="232"/>
      <c r="C5" s="233"/>
      <c r="D5" s="209"/>
      <c r="E5" s="210"/>
      <c r="F5" s="209"/>
      <c r="G5" s="210"/>
      <c r="H5" s="211"/>
      <c r="I5" s="211"/>
      <c r="J5" s="211"/>
      <c r="K5" s="217">
        <f t="shared" ref="K5:K24" si="0">D5+G5+E5-F5-H5-I5+J5</f>
        <v>0</v>
      </c>
      <c r="M5" s="226"/>
      <c r="N5" s="225"/>
    </row>
    <row r="6" spans="1:14" s="224" customFormat="1">
      <c r="A6" s="224" t="s">
        <v>215</v>
      </c>
      <c r="B6" s="232"/>
      <c r="C6" s="233"/>
      <c r="D6" s="209"/>
      <c r="E6" s="210"/>
      <c r="F6" s="209"/>
      <c r="G6" s="210"/>
      <c r="H6" s="211"/>
      <c r="I6" s="211"/>
      <c r="J6" s="211"/>
      <c r="K6" s="217">
        <f t="shared" si="0"/>
        <v>0</v>
      </c>
      <c r="M6" s="226"/>
      <c r="N6" s="225"/>
    </row>
    <row r="7" spans="1:14" s="224" customFormat="1">
      <c r="A7" s="224" t="s">
        <v>215</v>
      </c>
      <c r="B7" s="232"/>
      <c r="C7" s="233"/>
      <c r="D7" s="209"/>
      <c r="E7" s="212"/>
      <c r="F7" s="234"/>
      <c r="G7" s="210"/>
      <c r="H7" s="211"/>
      <c r="I7" s="211"/>
      <c r="J7" s="211"/>
      <c r="K7" s="217">
        <f t="shared" si="0"/>
        <v>0</v>
      </c>
      <c r="M7" s="226"/>
      <c r="N7" s="225"/>
    </row>
    <row r="8" spans="1:14" s="224" customFormat="1">
      <c r="A8" s="224" t="s">
        <v>215</v>
      </c>
      <c r="B8" s="232"/>
      <c r="C8" s="233"/>
      <c r="D8" s="209"/>
      <c r="E8" s="210"/>
      <c r="F8" s="209"/>
      <c r="G8" s="210"/>
      <c r="H8" s="211"/>
      <c r="I8" s="211"/>
      <c r="J8" s="211"/>
      <c r="K8" s="217">
        <f t="shared" si="0"/>
        <v>0</v>
      </c>
      <c r="M8" s="226"/>
      <c r="N8" s="225"/>
    </row>
    <row r="9" spans="1:14" s="224" customFormat="1">
      <c r="A9" s="224" t="s">
        <v>215</v>
      </c>
      <c r="B9" s="232"/>
      <c r="C9" s="233"/>
      <c r="D9" s="209"/>
      <c r="E9" s="210"/>
      <c r="F9" s="209"/>
      <c r="G9" s="210"/>
      <c r="H9" s="211"/>
      <c r="I9" s="211"/>
      <c r="J9" s="211"/>
      <c r="K9" s="217">
        <f t="shared" si="0"/>
        <v>0</v>
      </c>
      <c r="M9" s="226"/>
      <c r="N9" s="225"/>
    </row>
    <row r="10" spans="1:14" s="224" customFormat="1">
      <c r="A10" s="224" t="s">
        <v>215</v>
      </c>
      <c r="B10" s="232"/>
      <c r="C10" s="233"/>
      <c r="D10" s="209"/>
      <c r="E10" s="210"/>
      <c r="F10" s="209"/>
      <c r="G10" s="210"/>
      <c r="H10" s="211"/>
      <c r="I10" s="211"/>
      <c r="J10" s="211"/>
      <c r="K10" s="217">
        <f t="shared" si="0"/>
        <v>0</v>
      </c>
      <c r="M10" s="226"/>
      <c r="N10" s="225"/>
    </row>
    <row r="11" spans="1:14" s="224" customFormat="1">
      <c r="A11" s="224" t="s">
        <v>215</v>
      </c>
      <c r="B11" s="232"/>
      <c r="C11" s="233"/>
      <c r="D11" s="209"/>
      <c r="E11" s="210"/>
      <c r="F11" s="209"/>
      <c r="G11" s="210"/>
      <c r="H11" s="211"/>
      <c r="I11" s="211"/>
      <c r="J11" s="211"/>
      <c r="K11" s="217">
        <f t="shared" si="0"/>
        <v>0</v>
      </c>
      <c r="M11" s="226"/>
      <c r="N11" s="225"/>
    </row>
    <row r="12" spans="1:14" s="224" customFormat="1">
      <c r="A12" s="224" t="s">
        <v>215</v>
      </c>
      <c r="B12" s="232"/>
      <c r="C12" s="233"/>
      <c r="D12" s="209"/>
      <c r="E12" s="210"/>
      <c r="F12" s="209"/>
      <c r="G12" s="210"/>
      <c r="H12" s="211"/>
      <c r="I12" s="211"/>
      <c r="J12" s="211"/>
      <c r="K12" s="217">
        <f t="shared" si="0"/>
        <v>0</v>
      </c>
      <c r="M12" s="226"/>
      <c r="N12" s="225"/>
    </row>
    <row r="13" spans="1:14" s="224" customFormat="1">
      <c r="A13" s="224" t="s">
        <v>215</v>
      </c>
      <c r="B13" s="232"/>
      <c r="C13" s="233"/>
      <c r="D13" s="209"/>
      <c r="E13" s="210"/>
      <c r="F13" s="209"/>
      <c r="G13" s="210"/>
      <c r="H13" s="211"/>
      <c r="I13" s="211"/>
      <c r="J13" s="211"/>
      <c r="K13" s="217">
        <f t="shared" si="0"/>
        <v>0</v>
      </c>
      <c r="M13" s="226"/>
      <c r="N13" s="225"/>
    </row>
    <row r="14" spans="1:14" s="224" customFormat="1">
      <c r="A14" s="224" t="s">
        <v>215</v>
      </c>
      <c r="B14" s="232"/>
      <c r="C14" s="233"/>
      <c r="D14" s="209"/>
      <c r="E14" s="210"/>
      <c r="F14" s="209"/>
      <c r="G14" s="210"/>
      <c r="H14" s="211"/>
      <c r="I14" s="211"/>
      <c r="J14" s="211"/>
      <c r="K14" s="217">
        <f t="shared" si="0"/>
        <v>0</v>
      </c>
      <c r="M14" s="226"/>
      <c r="N14" s="226"/>
    </row>
    <row r="15" spans="1:14" s="235" customFormat="1">
      <c r="A15" s="235" t="s">
        <v>215</v>
      </c>
      <c r="B15" s="232"/>
      <c r="C15" s="233"/>
      <c r="D15" s="213"/>
      <c r="E15" s="214"/>
      <c r="F15" s="213"/>
      <c r="G15" s="214"/>
      <c r="H15" s="215"/>
      <c r="I15" s="215"/>
      <c r="J15" s="215"/>
      <c r="K15" s="220">
        <f t="shared" si="0"/>
        <v>0</v>
      </c>
      <c r="L15" s="224"/>
      <c r="M15" s="226"/>
      <c r="N15" s="226"/>
    </row>
    <row r="16" spans="1:14" s="224" customFormat="1">
      <c r="B16" s="232"/>
      <c r="C16" s="236"/>
      <c r="D16" s="209"/>
      <c r="E16" s="210"/>
      <c r="F16" s="209"/>
      <c r="G16" s="210"/>
      <c r="H16" s="211"/>
      <c r="I16" s="211"/>
      <c r="J16" s="211"/>
      <c r="K16" s="217">
        <f t="shared" si="0"/>
        <v>0</v>
      </c>
      <c r="M16" s="226"/>
      <c r="N16" s="225"/>
    </row>
    <row r="17" spans="1:15">
      <c r="A17" s="224"/>
      <c r="B17" s="232"/>
      <c r="C17" s="236"/>
      <c r="D17" s="209"/>
      <c r="E17" s="216"/>
      <c r="F17" s="209"/>
      <c r="G17" s="216"/>
      <c r="H17" s="211"/>
      <c r="I17" s="211"/>
      <c r="J17" s="211"/>
      <c r="K17" s="217">
        <f t="shared" si="0"/>
        <v>0</v>
      </c>
      <c r="M17" s="226"/>
    </row>
    <row r="18" spans="1:15">
      <c r="B18" s="232"/>
      <c r="C18" s="236"/>
      <c r="D18" s="209"/>
      <c r="E18" s="209"/>
      <c r="F18" s="209"/>
      <c r="G18" s="209"/>
      <c r="H18" s="211"/>
      <c r="I18" s="211"/>
      <c r="J18" s="211"/>
      <c r="K18" s="217">
        <f t="shared" si="0"/>
        <v>0</v>
      </c>
      <c r="M18" s="237"/>
    </row>
    <row r="19" spans="1:15">
      <c r="A19" s="224"/>
      <c r="B19" s="232"/>
      <c r="C19" s="236"/>
      <c r="D19" s="209"/>
      <c r="E19" s="209"/>
      <c r="F19" s="209"/>
      <c r="G19" s="209"/>
      <c r="H19" s="211"/>
      <c r="I19" s="211"/>
      <c r="J19" s="211"/>
      <c r="K19" s="217">
        <f t="shared" si="0"/>
        <v>0</v>
      </c>
    </row>
    <row r="20" spans="1:15">
      <c r="A20" s="224"/>
      <c r="B20" s="232"/>
      <c r="C20" s="236"/>
      <c r="D20" s="209"/>
      <c r="E20" s="209"/>
      <c r="F20" s="209"/>
      <c r="G20" s="209"/>
      <c r="H20" s="211"/>
      <c r="I20" s="211"/>
      <c r="J20" s="211"/>
      <c r="K20" s="217">
        <f t="shared" si="0"/>
        <v>0</v>
      </c>
      <c r="M20" s="226"/>
    </row>
    <row r="21" spans="1:15">
      <c r="B21" s="232"/>
      <c r="C21" s="236"/>
      <c r="D21" s="209"/>
      <c r="E21" s="209"/>
      <c r="F21" s="209"/>
      <c r="G21" s="209"/>
      <c r="H21" s="211"/>
      <c r="I21" s="211"/>
      <c r="J21" s="211"/>
      <c r="K21" s="217">
        <f t="shared" si="0"/>
        <v>0</v>
      </c>
    </row>
    <row r="22" spans="1:15">
      <c r="B22" s="232"/>
      <c r="C22" s="236"/>
      <c r="D22" s="209"/>
      <c r="E22" s="209"/>
      <c r="F22" s="209"/>
      <c r="G22" s="209"/>
      <c r="H22" s="211"/>
      <c r="I22" s="211"/>
      <c r="J22" s="211"/>
      <c r="K22" s="217">
        <f t="shared" si="0"/>
        <v>0</v>
      </c>
    </row>
    <row r="23" spans="1:15">
      <c r="B23" s="232"/>
      <c r="C23" s="236"/>
      <c r="D23" s="209"/>
      <c r="E23" s="209"/>
      <c r="F23" s="209"/>
      <c r="G23" s="209"/>
      <c r="H23" s="209"/>
      <c r="I23" s="209"/>
      <c r="J23" s="209"/>
      <c r="K23" s="217">
        <f t="shared" si="0"/>
        <v>0</v>
      </c>
    </row>
    <row r="24" spans="1:15" ht="14.25" thickBot="1">
      <c r="B24" s="238"/>
      <c r="C24" s="239"/>
      <c r="D24" s="218"/>
      <c r="E24" s="218"/>
      <c r="F24" s="218"/>
      <c r="G24" s="218"/>
      <c r="H24" s="218"/>
      <c r="I24" s="218"/>
      <c r="J24" s="218"/>
      <c r="K24" s="219">
        <f t="shared" si="0"/>
        <v>0</v>
      </c>
      <c r="L24" s="224" t="s">
        <v>216</v>
      </c>
    </row>
    <row r="25" spans="1:15" ht="15" thickTop="1" thickBot="1">
      <c r="B25" s="240" t="s">
        <v>3</v>
      </c>
      <c r="C25" s="241"/>
      <c r="D25" s="221">
        <f>SUM(D3:D24)</f>
        <v>0</v>
      </c>
      <c r="E25" s="221"/>
      <c r="F25" s="221">
        <f>SUM(F3:F24)</f>
        <v>0</v>
      </c>
      <c r="G25" s="221">
        <f>SUM(G3:G24)</f>
        <v>0</v>
      </c>
      <c r="H25" s="221">
        <f t="shared" ref="H25:J25" si="1">SUM(H3:H24)</f>
        <v>0</v>
      </c>
      <c r="I25" s="221">
        <f t="shared" si="1"/>
        <v>0</v>
      </c>
      <c r="J25" s="221">
        <f t="shared" si="1"/>
        <v>0</v>
      </c>
      <c r="K25" s="222">
        <f>SUM(K3:K24)</f>
        <v>0</v>
      </c>
      <c r="M25" s="226">
        <f>+L25-K25</f>
        <v>0</v>
      </c>
      <c r="O25" s="226"/>
    </row>
    <row r="26" spans="1:15">
      <c r="E26" s="224"/>
      <c r="G26" s="224"/>
    </row>
  </sheetData>
  <phoneticPr fontId="6"/>
  <dataValidations count="1">
    <dataValidation allowBlank="1" showInputMessage="1" showErrorMessage="1" promptTitle="(A)長期延滞債権・未収金sheetより" sqref="E2" xr:uid="{F994C025-F222-46F5-8A5A-F1A00162FCE9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BB6CA-B7F4-451E-AACF-A35E0C1230B0}">
  <sheetPr>
    <pageSetUpPr fitToPage="1"/>
  </sheetPr>
  <dimension ref="A1:I23"/>
  <sheetViews>
    <sheetView workbookViewId="0">
      <selection activeCell="B17" sqref="B17"/>
    </sheetView>
  </sheetViews>
  <sheetFormatPr defaultColWidth="8.875" defaultRowHeight="11.25"/>
  <cols>
    <col min="1" max="1" width="30.875" style="268" customWidth="1"/>
    <col min="2" max="11" width="15.875" style="268" customWidth="1"/>
    <col min="12" max="16384" width="8.875" style="268"/>
  </cols>
  <sheetData>
    <row r="1" spans="1:9" ht="21">
      <c r="A1" s="276" t="s">
        <v>267</v>
      </c>
      <c r="B1" s="276"/>
      <c r="C1" s="276"/>
      <c r="D1" s="276"/>
      <c r="E1" s="276"/>
      <c r="F1" s="276"/>
      <c r="G1" s="276"/>
      <c r="H1" s="276"/>
      <c r="I1" s="276"/>
    </row>
    <row r="2" spans="1:9" ht="13.5">
      <c r="A2" s="269" t="s">
        <v>268</v>
      </c>
      <c r="B2" s="269"/>
      <c r="C2" s="269"/>
      <c r="D2" s="269"/>
      <c r="E2" s="269"/>
      <c r="F2" s="269"/>
      <c r="G2" s="269"/>
      <c r="H2" s="269"/>
      <c r="I2" s="270" t="s">
        <v>269</v>
      </c>
    </row>
    <row r="3" spans="1:9" ht="13.5">
      <c r="A3" s="269" t="s">
        <v>270</v>
      </c>
      <c r="B3" s="269"/>
      <c r="C3" s="269"/>
      <c r="D3" s="269"/>
      <c r="E3" s="269"/>
      <c r="F3" s="269"/>
      <c r="G3" s="269"/>
      <c r="H3" s="269"/>
      <c r="I3" s="269"/>
    </row>
    <row r="4" spans="1:9" ht="13.5">
      <c r="A4" s="269"/>
      <c r="B4" s="269"/>
      <c r="C4" s="269"/>
      <c r="D4" s="269"/>
      <c r="E4" s="269"/>
      <c r="F4" s="269"/>
      <c r="G4" s="269"/>
      <c r="H4" s="269"/>
      <c r="I4" s="270" t="s">
        <v>136</v>
      </c>
    </row>
    <row r="5" spans="1:9" ht="22.5">
      <c r="A5" s="271" t="s">
        <v>271</v>
      </c>
      <c r="B5" s="272" t="s">
        <v>272</v>
      </c>
      <c r="C5" s="271" t="s">
        <v>273</v>
      </c>
      <c r="D5" s="271" t="s">
        <v>274</v>
      </c>
      <c r="E5" s="271" t="s">
        <v>275</v>
      </c>
      <c r="F5" s="271" t="s">
        <v>276</v>
      </c>
      <c r="G5" s="271" t="s">
        <v>277</v>
      </c>
      <c r="H5" s="271" t="s">
        <v>278</v>
      </c>
      <c r="I5" s="271" t="s">
        <v>279</v>
      </c>
    </row>
    <row r="6" spans="1:9">
      <c r="A6" s="273" t="s">
        <v>280</v>
      </c>
      <c r="B6" s="274">
        <v>16186544938</v>
      </c>
      <c r="C6" s="274">
        <v>32550936969</v>
      </c>
      <c r="D6" s="274">
        <v>3291696174</v>
      </c>
      <c r="E6" s="274">
        <v>12084886377</v>
      </c>
      <c r="F6" s="274">
        <v>2247769836</v>
      </c>
      <c r="G6" s="274">
        <v>551369779</v>
      </c>
      <c r="H6" s="274">
        <v>17006077872</v>
      </c>
      <c r="I6" s="274">
        <v>83921603873</v>
      </c>
    </row>
    <row r="7" spans="1:9">
      <c r="A7" s="273" t="s">
        <v>281</v>
      </c>
      <c r="B7" s="274">
        <v>8758042128</v>
      </c>
      <c r="C7" s="274">
        <v>20796067560</v>
      </c>
      <c r="D7" s="274">
        <v>2284987216</v>
      </c>
      <c r="E7" s="274">
        <v>1461560088</v>
      </c>
      <c r="F7" s="274">
        <v>1905857465</v>
      </c>
      <c r="G7" s="274">
        <v>81677651</v>
      </c>
      <c r="H7" s="274">
        <v>9794123691</v>
      </c>
      <c r="I7" s="274">
        <v>45084637727</v>
      </c>
    </row>
    <row r="8" spans="1:9">
      <c r="A8" s="273" t="s">
        <v>282</v>
      </c>
      <c r="B8" s="274">
        <v>0</v>
      </c>
      <c r="C8" s="274">
        <v>0</v>
      </c>
      <c r="D8" s="274">
        <v>0</v>
      </c>
      <c r="E8" s="274">
        <v>0</v>
      </c>
      <c r="F8" s="274">
        <v>0</v>
      </c>
      <c r="G8" s="274">
        <v>0</v>
      </c>
      <c r="H8" s="274">
        <v>0</v>
      </c>
      <c r="I8" s="274">
        <v>0</v>
      </c>
    </row>
    <row r="9" spans="1:9">
      <c r="A9" s="273" t="s">
        <v>283</v>
      </c>
      <c r="B9" s="274">
        <v>7235490973</v>
      </c>
      <c r="C9" s="274">
        <v>11495698047</v>
      </c>
      <c r="D9" s="274">
        <v>1006228709</v>
      </c>
      <c r="E9" s="274">
        <v>10576378398</v>
      </c>
      <c r="F9" s="274">
        <v>222524109</v>
      </c>
      <c r="G9" s="274">
        <v>177824634</v>
      </c>
      <c r="H9" s="274">
        <v>7055828361</v>
      </c>
      <c r="I9" s="274">
        <v>37769973231</v>
      </c>
    </row>
    <row r="10" spans="1:9">
      <c r="A10" s="273" t="s">
        <v>284</v>
      </c>
      <c r="B10" s="274">
        <v>101710637</v>
      </c>
      <c r="C10" s="274">
        <v>74501730</v>
      </c>
      <c r="D10" s="274">
        <v>480249</v>
      </c>
      <c r="E10" s="274">
        <v>42877891</v>
      </c>
      <c r="F10" s="274">
        <v>119388262</v>
      </c>
      <c r="G10" s="274">
        <v>291867494</v>
      </c>
      <c r="H10" s="274">
        <v>87292229</v>
      </c>
      <c r="I10" s="274">
        <v>718118492</v>
      </c>
    </row>
    <row r="11" spans="1:9">
      <c r="A11" s="273" t="s">
        <v>285</v>
      </c>
      <c r="B11" s="274">
        <v>0</v>
      </c>
      <c r="C11" s="274">
        <v>0</v>
      </c>
      <c r="D11" s="274">
        <v>0</v>
      </c>
      <c r="E11" s="274">
        <v>0</v>
      </c>
      <c r="F11" s="274">
        <v>0</v>
      </c>
      <c r="G11" s="274">
        <v>0</v>
      </c>
      <c r="H11" s="274">
        <v>0</v>
      </c>
      <c r="I11" s="274">
        <v>0</v>
      </c>
    </row>
    <row r="12" spans="1:9">
      <c r="A12" s="273" t="s">
        <v>286</v>
      </c>
      <c r="B12" s="274">
        <v>0</v>
      </c>
      <c r="C12" s="274">
        <v>0</v>
      </c>
      <c r="D12" s="274">
        <v>0</v>
      </c>
      <c r="E12" s="274">
        <v>0</v>
      </c>
      <c r="F12" s="274">
        <v>0</v>
      </c>
      <c r="G12" s="274">
        <v>0</v>
      </c>
      <c r="H12" s="274">
        <v>0</v>
      </c>
      <c r="I12" s="274">
        <v>0</v>
      </c>
    </row>
    <row r="13" spans="1:9">
      <c r="A13" s="273" t="s">
        <v>287</v>
      </c>
      <c r="B13" s="274">
        <v>0</v>
      </c>
      <c r="C13" s="274">
        <v>0</v>
      </c>
      <c r="D13" s="274">
        <v>0</v>
      </c>
      <c r="E13" s="274">
        <v>0</v>
      </c>
      <c r="F13" s="274">
        <v>0</v>
      </c>
      <c r="G13" s="274">
        <v>0</v>
      </c>
      <c r="H13" s="274">
        <v>0</v>
      </c>
      <c r="I13" s="274">
        <v>0</v>
      </c>
    </row>
    <row r="14" spans="1:9">
      <c r="A14" s="273" t="s">
        <v>288</v>
      </c>
      <c r="B14" s="274">
        <v>0</v>
      </c>
      <c r="C14" s="274">
        <v>0</v>
      </c>
      <c r="D14" s="274">
        <v>0</v>
      </c>
      <c r="E14" s="274">
        <v>0</v>
      </c>
      <c r="F14" s="274">
        <v>0</v>
      </c>
      <c r="G14" s="274">
        <v>0</v>
      </c>
      <c r="H14" s="274">
        <v>0</v>
      </c>
      <c r="I14" s="274">
        <v>0</v>
      </c>
    </row>
    <row r="15" spans="1:9">
      <c r="A15" s="273" t="s">
        <v>289</v>
      </c>
      <c r="B15" s="274">
        <v>91301200</v>
      </c>
      <c r="C15" s="274">
        <v>184669632</v>
      </c>
      <c r="D15" s="274">
        <v>0</v>
      </c>
      <c r="E15" s="274">
        <v>4070000</v>
      </c>
      <c r="F15" s="274">
        <v>0</v>
      </c>
      <c r="G15" s="274">
        <v>0</v>
      </c>
      <c r="H15" s="274">
        <v>68833591</v>
      </c>
      <c r="I15" s="274">
        <v>348874423</v>
      </c>
    </row>
    <row r="16" spans="1:9">
      <c r="A16" s="273" t="s">
        <v>290</v>
      </c>
      <c r="B16" s="274">
        <v>52389708080</v>
      </c>
      <c r="C16" s="274">
        <v>0</v>
      </c>
      <c r="D16" s="274">
        <v>685492627</v>
      </c>
      <c r="E16" s="274">
        <v>65768130268</v>
      </c>
      <c r="F16" s="274">
        <v>59873684</v>
      </c>
      <c r="G16" s="274">
        <v>51983424</v>
      </c>
      <c r="H16" s="274">
        <v>55910416</v>
      </c>
      <c r="I16" s="274">
        <v>119011098503</v>
      </c>
    </row>
    <row r="17" spans="1:9">
      <c r="A17" s="273" t="s">
        <v>281</v>
      </c>
      <c r="B17" s="274">
        <v>41857889628</v>
      </c>
      <c r="C17" s="274">
        <v>0</v>
      </c>
      <c r="D17" s="274">
        <v>683974684</v>
      </c>
      <c r="E17" s="274">
        <v>1165153309</v>
      </c>
      <c r="F17" s="274">
        <v>232134</v>
      </c>
      <c r="G17" s="274">
        <v>0</v>
      </c>
      <c r="H17" s="274">
        <v>21725957</v>
      </c>
      <c r="I17" s="274">
        <v>43728975716</v>
      </c>
    </row>
    <row r="18" spans="1:9">
      <c r="A18" s="273" t="s">
        <v>283</v>
      </c>
      <c r="B18" s="274">
        <v>385565049</v>
      </c>
      <c r="C18" s="274">
        <v>0</v>
      </c>
      <c r="D18" s="274">
        <v>0</v>
      </c>
      <c r="E18" s="274">
        <v>251575955</v>
      </c>
      <c r="F18" s="274">
        <v>0</v>
      </c>
      <c r="G18" s="274">
        <v>0</v>
      </c>
      <c r="H18" s="274">
        <v>0</v>
      </c>
      <c r="I18" s="274">
        <v>637141004</v>
      </c>
    </row>
    <row r="19" spans="1:9">
      <c r="A19" s="273" t="s">
        <v>284</v>
      </c>
      <c r="B19" s="274">
        <v>9964811099</v>
      </c>
      <c r="C19" s="274">
        <v>0</v>
      </c>
      <c r="D19" s="274">
        <v>1517943</v>
      </c>
      <c r="E19" s="274">
        <v>64222208667</v>
      </c>
      <c r="F19" s="274">
        <v>59641550</v>
      </c>
      <c r="G19" s="274">
        <v>51983424</v>
      </c>
      <c r="H19" s="274">
        <v>34184459</v>
      </c>
      <c r="I19" s="274">
        <v>74334347142</v>
      </c>
    </row>
    <row r="20" spans="1:9">
      <c r="A20" s="273" t="s">
        <v>288</v>
      </c>
      <c r="B20" s="274">
        <v>0</v>
      </c>
      <c r="C20" s="274">
        <v>0</v>
      </c>
      <c r="D20" s="274">
        <v>0</v>
      </c>
      <c r="E20" s="274">
        <v>0</v>
      </c>
      <c r="F20" s="274">
        <v>0</v>
      </c>
      <c r="G20" s="274">
        <v>0</v>
      </c>
      <c r="H20" s="274">
        <v>0</v>
      </c>
      <c r="I20" s="274">
        <v>0</v>
      </c>
    </row>
    <row r="21" spans="1:9">
      <c r="A21" s="273" t="s">
        <v>289</v>
      </c>
      <c r="B21" s="274">
        <v>181442304</v>
      </c>
      <c r="C21" s="274">
        <v>0</v>
      </c>
      <c r="D21" s="274">
        <v>0</v>
      </c>
      <c r="E21" s="274">
        <v>129192337</v>
      </c>
      <c r="F21" s="274">
        <v>0</v>
      </c>
      <c r="G21" s="274">
        <v>0</v>
      </c>
      <c r="H21" s="274">
        <v>0</v>
      </c>
      <c r="I21" s="274">
        <v>310634641</v>
      </c>
    </row>
    <row r="22" spans="1:9">
      <c r="A22" s="273" t="s">
        <v>291</v>
      </c>
      <c r="B22" s="274">
        <v>38115886</v>
      </c>
      <c r="C22" s="274">
        <v>223675536</v>
      </c>
      <c r="D22" s="274">
        <v>9652684</v>
      </c>
      <c r="E22" s="274">
        <v>2088439493</v>
      </c>
      <c r="F22" s="274">
        <v>186457</v>
      </c>
      <c r="G22" s="274">
        <v>78739979</v>
      </c>
      <c r="H22" s="274">
        <v>53264419</v>
      </c>
      <c r="I22" s="274">
        <v>2492074454</v>
      </c>
    </row>
    <row r="23" spans="1:9">
      <c r="A23" s="273" t="s">
        <v>279</v>
      </c>
      <c r="B23" s="274">
        <v>68614368904</v>
      </c>
      <c r="C23" s="274">
        <v>32774612505</v>
      </c>
      <c r="D23" s="274">
        <v>3986841485</v>
      </c>
      <c r="E23" s="274">
        <v>79941456138</v>
      </c>
      <c r="F23" s="274">
        <v>2307829977</v>
      </c>
      <c r="G23" s="274">
        <v>682093182</v>
      </c>
      <c r="H23" s="274">
        <v>17115252707</v>
      </c>
      <c r="I23" s="274">
        <v>205424776830</v>
      </c>
    </row>
  </sheetData>
  <mergeCells count="1">
    <mergeCell ref="A1:I1"/>
  </mergeCells>
  <phoneticPr fontId="6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7479-82C4-45AC-88A9-12EBB7DB2436}">
  <sheetPr>
    <tabColor rgb="FFFF0000"/>
  </sheetPr>
  <dimension ref="A1:C8"/>
  <sheetViews>
    <sheetView view="pageBreakPreview" zoomScale="112" zoomScaleNormal="178" zoomScaleSheetLayoutView="112" workbookViewId="0">
      <selection activeCell="I25" sqref="I25"/>
    </sheetView>
  </sheetViews>
  <sheetFormatPr defaultRowHeight="13.5"/>
  <cols>
    <col min="1" max="1" width="0.375" style="28" customWidth="1"/>
    <col min="2" max="2" width="17.25" style="28" customWidth="1"/>
    <col min="3" max="3" width="10.625" style="28" customWidth="1"/>
    <col min="4" max="4" width="0.375" style="28" customWidth="1"/>
    <col min="5" max="5" width="39.5" style="28" customWidth="1"/>
    <col min="6" max="16384" width="9" style="28"/>
  </cols>
  <sheetData>
    <row r="1" spans="1:3" ht="24.75" customHeight="1"/>
    <row r="2" spans="1:3" ht="10.5" customHeight="1">
      <c r="B2" s="348" t="s">
        <v>61</v>
      </c>
      <c r="C2" s="348"/>
    </row>
    <row r="3" spans="1:3" ht="9.75" customHeight="1">
      <c r="B3" s="116" t="s">
        <v>62</v>
      </c>
      <c r="C3" s="36" t="str">
        <f>単位</f>
        <v>（単位：千円）</v>
      </c>
    </row>
    <row r="4" spans="1:3" ht="18.95" customHeight="1">
      <c r="A4" s="30"/>
      <c r="B4" s="117" t="s">
        <v>26</v>
      </c>
      <c r="C4" s="117" t="s">
        <v>51</v>
      </c>
    </row>
    <row r="5" spans="1:3" ht="15" customHeight="1">
      <c r="A5" s="30"/>
      <c r="B5" s="118" t="s">
        <v>63</v>
      </c>
      <c r="C5" s="119">
        <v>312</v>
      </c>
    </row>
    <row r="6" spans="1:3" ht="15" customHeight="1">
      <c r="A6" s="30"/>
      <c r="B6" s="118" t="s">
        <v>64</v>
      </c>
      <c r="C6" s="119"/>
    </row>
    <row r="7" spans="1:3" ht="15" customHeight="1">
      <c r="A7" s="30"/>
      <c r="B7" s="120" t="s">
        <v>2</v>
      </c>
      <c r="C7" s="121">
        <f>SUM(C5:C6)</f>
        <v>312</v>
      </c>
    </row>
    <row r="8" spans="1:3" ht="1.9" customHeight="1"/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2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N25"/>
  <sheetViews>
    <sheetView view="pageBreakPreview" zoomScaleNormal="100" zoomScaleSheetLayoutView="100" workbookViewId="0">
      <selection activeCell="B5" sqref="B5"/>
    </sheetView>
  </sheetViews>
  <sheetFormatPr defaultRowHeight="13.5"/>
  <cols>
    <col min="1" max="1" width="33.5" style="28" customWidth="1"/>
    <col min="2" max="11" width="17.125" style="28" customWidth="1"/>
    <col min="12" max="12" width="1.25" style="28" customWidth="1"/>
    <col min="13" max="16384" width="9" style="28"/>
  </cols>
  <sheetData>
    <row r="1" spans="1:14" ht="34.5" customHeight="1">
      <c r="A1" s="27" t="s">
        <v>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4" s="38" customFormat="1" ht="39.950000000000003" customHeight="1">
      <c r="A2" s="29" t="s">
        <v>5</v>
      </c>
      <c r="B2" s="37"/>
      <c r="C2" s="37"/>
      <c r="D2" s="37"/>
      <c r="E2" s="37"/>
      <c r="F2" s="37"/>
      <c r="G2" s="37"/>
      <c r="H2" s="40" t="s">
        <v>136</v>
      </c>
      <c r="I2" s="37"/>
      <c r="J2" s="37"/>
      <c r="K2" s="37"/>
      <c r="L2" s="37"/>
    </row>
    <row r="3" spans="1:14" s="34" customFormat="1" ht="39.950000000000003" customHeight="1">
      <c r="A3" s="41" t="s">
        <v>6</v>
      </c>
      <c r="B3" s="42" t="s">
        <v>7</v>
      </c>
      <c r="C3" s="42" t="s">
        <v>8</v>
      </c>
      <c r="D3" s="42" t="s">
        <v>9</v>
      </c>
      <c r="E3" s="42" t="s">
        <v>10</v>
      </c>
      <c r="F3" s="42" t="s">
        <v>11</v>
      </c>
      <c r="G3" s="42" t="s">
        <v>12</v>
      </c>
      <c r="H3" s="31" t="s">
        <v>13</v>
      </c>
      <c r="I3" s="32"/>
      <c r="J3" s="33"/>
      <c r="K3" s="33"/>
      <c r="L3" s="33"/>
    </row>
    <row r="4" spans="1:14" s="34" customFormat="1" ht="39.950000000000003" customHeight="1">
      <c r="A4" s="43" t="s">
        <v>300</v>
      </c>
      <c r="B4" s="43"/>
      <c r="C4" s="43"/>
      <c r="D4" s="74">
        <v>498331807</v>
      </c>
      <c r="E4" s="43"/>
      <c r="F4" s="43"/>
      <c r="G4" s="43"/>
      <c r="H4" s="43"/>
      <c r="I4" s="33"/>
      <c r="J4" s="33"/>
      <c r="K4" s="33"/>
      <c r="L4" s="33"/>
    </row>
    <row r="5" spans="1:14" s="34" customFormat="1" ht="39.950000000000003" customHeight="1">
      <c r="A5" s="41" t="s">
        <v>2</v>
      </c>
      <c r="B5" s="43"/>
      <c r="C5" s="43"/>
      <c r="D5" s="74">
        <f>SUM(D4)</f>
        <v>498331807</v>
      </c>
      <c r="E5" s="43"/>
      <c r="F5" s="43"/>
      <c r="G5" s="43"/>
      <c r="H5" s="43"/>
      <c r="I5" s="33"/>
      <c r="J5" s="33"/>
      <c r="K5" s="33"/>
      <c r="L5" s="33"/>
    </row>
    <row r="6" spans="1:14" ht="39.950000000000003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4" s="38" customFormat="1" ht="39.950000000000003" customHeight="1">
      <c r="A7" s="29" t="s">
        <v>54</v>
      </c>
      <c r="B7" s="37"/>
      <c r="C7" s="37"/>
      <c r="D7" s="37"/>
      <c r="E7" s="37"/>
      <c r="F7" s="37"/>
      <c r="G7" s="37"/>
      <c r="H7" s="37"/>
      <c r="I7" s="37"/>
      <c r="J7" s="40" t="s">
        <v>136</v>
      </c>
      <c r="K7" s="37"/>
      <c r="L7" s="37"/>
    </row>
    <row r="8" spans="1:14" s="34" customFormat="1" ht="39.950000000000003" customHeight="1">
      <c r="A8" s="41" t="s">
        <v>14</v>
      </c>
      <c r="B8" s="31" t="s">
        <v>15</v>
      </c>
      <c r="C8" s="42" t="s">
        <v>16</v>
      </c>
      <c r="D8" s="42" t="s">
        <v>17</v>
      </c>
      <c r="E8" s="42" t="s">
        <v>18</v>
      </c>
      <c r="F8" s="42" t="s">
        <v>19</v>
      </c>
      <c r="G8" s="42" t="s">
        <v>20</v>
      </c>
      <c r="H8" s="42" t="s">
        <v>21</v>
      </c>
      <c r="I8" s="42" t="s">
        <v>22</v>
      </c>
      <c r="J8" s="31" t="s">
        <v>13</v>
      </c>
      <c r="K8" s="33"/>
      <c r="L8" s="33"/>
    </row>
    <row r="9" spans="1:14" s="34" customFormat="1" ht="39.950000000000003" customHeight="1">
      <c r="A9" s="44" t="s">
        <v>137</v>
      </c>
      <c r="B9" s="45" t="s">
        <v>59</v>
      </c>
      <c r="C9" s="45">
        <v>325031702</v>
      </c>
      <c r="D9" s="45">
        <v>292904919</v>
      </c>
      <c r="E9" s="46">
        <f t="shared" ref="E9:E10" si="0">C9-D9</f>
        <v>32126783</v>
      </c>
      <c r="F9" s="47">
        <v>5000000</v>
      </c>
      <c r="G9" s="48" t="s">
        <v>59</v>
      </c>
      <c r="H9" s="49" t="s">
        <v>59</v>
      </c>
      <c r="I9" s="50" t="s">
        <v>56</v>
      </c>
      <c r="J9" s="45" t="s">
        <v>59</v>
      </c>
      <c r="K9" s="33"/>
      <c r="L9" s="33"/>
    </row>
    <row r="10" spans="1:14" s="34" customFormat="1" ht="39.950000000000003" customHeight="1">
      <c r="A10" s="53" t="s">
        <v>138</v>
      </c>
      <c r="B10" s="45">
        <v>100000000</v>
      </c>
      <c r="C10" s="45">
        <v>97884942</v>
      </c>
      <c r="D10" s="45">
        <v>1122840</v>
      </c>
      <c r="E10" s="46">
        <f t="shared" si="0"/>
        <v>96762102</v>
      </c>
      <c r="F10" s="47">
        <v>3000000</v>
      </c>
      <c r="G10" s="48" t="s">
        <v>59</v>
      </c>
      <c r="H10" s="49">
        <v>3225403400</v>
      </c>
      <c r="I10" s="50" t="s">
        <v>56</v>
      </c>
      <c r="J10" s="45">
        <v>100000000</v>
      </c>
      <c r="K10" s="33"/>
      <c r="L10" s="33"/>
    </row>
    <row r="11" spans="1:14" s="34" customFormat="1" ht="39.950000000000003" customHeight="1">
      <c r="A11" s="41" t="s">
        <v>2</v>
      </c>
      <c r="B11" s="51">
        <f t="shared" ref="B11:J11" si="1">SUM(B9:B10)</f>
        <v>100000000</v>
      </c>
      <c r="C11" s="51">
        <f t="shared" si="1"/>
        <v>422916644</v>
      </c>
      <c r="D11" s="51">
        <f t="shared" si="1"/>
        <v>294027759</v>
      </c>
      <c r="E11" s="51">
        <f t="shared" si="1"/>
        <v>128888885</v>
      </c>
      <c r="F11" s="51">
        <f t="shared" si="1"/>
        <v>8000000</v>
      </c>
      <c r="G11" s="52" t="s">
        <v>59</v>
      </c>
      <c r="H11" s="51">
        <v>3225403400</v>
      </c>
      <c r="I11" s="51">
        <f t="shared" si="1"/>
        <v>0</v>
      </c>
      <c r="J11" s="51">
        <f t="shared" si="1"/>
        <v>100000000</v>
      </c>
      <c r="K11" s="33"/>
      <c r="L11" s="33"/>
    </row>
    <row r="12" spans="1:14" ht="39.950000000000003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4" s="38" customFormat="1" ht="39.950000000000003" customHeight="1">
      <c r="A13" s="29" t="s">
        <v>55</v>
      </c>
      <c r="B13" s="37"/>
      <c r="C13" s="37"/>
      <c r="D13" s="37"/>
      <c r="E13" s="37"/>
      <c r="F13" s="37"/>
      <c r="G13" s="37"/>
      <c r="H13" s="37"/>
      <c r="I13" s="37"/>
      <c r="J13" s="39"/>
      <c r="K13" s="40" t="s">
        <v>136</v>
      </c>
      <c r="L13" s="37"/>
    </row>
    <row r="14" spans="1:14" s="34" customFormat="1" ht="39.950000000000003" customHeight="1">
      <c r="A14" s="54" t="s">
        <v>14</v>
      </c>
      <c r="B14" s="55" t="s">
        <v>23</v>
      </c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42" t="s">
        <v>21</v>
      </c>
      <c r="I14" s="42" t="s">
        <v>24</v>
      </c>
      <c r="J14" s="42" t="s">
        <v>25</v>
      </c>
      <c r="K14" s="31" t="s">
        <v>13</v>
      </c>
      <c r="L14" s="33"/>
    </row>
    <row r="15" spans="1:14" s="34" customFormat="1" ht="39.950000000000003" customHeight="1">
      <c r="A15" s="56" t="s">
        <v>139</v>
      </c>
      <c r="B15" s="57">
        <v>3530000</v>
      </c>
      <c r="C15" s="58">
        <v>260061049589</v>
      </c>
      <c r="D15" s="58">
        <v>245912909720</v>
      </c>
      <c r="E15" s="59">
        <f t="shared" ref="E15:E22" si="2">C15-D15</f>
        <v>14148139869</v>
      </c>
      <c r="F15" s="58">
        <v>10435570000</v>
      </c>
      <c r="G15" s="60">
        <v>3.3826614166739336E-4</v>
      </c>
      <c r="H15" s="61">
        <v>4754356.8518472025</v>
      </c>
      <c r="I15" s="62" t="s">
        <v>56</v>
      </c>
      <c r="J15" s="63">
        <f t="shared" ref="J15:J23" si="3">IFERROR(B15-I15,B15)</f>
        <v>3530000</v>
      </c>
      <c r="K15" s="64">
        <v>3530000</v>
      </c>
      <c r="L15" s="33"/>
    </row>
    <row r="16" spans="1:14" s="34" customFormat="1" ht="39.950000000000003" customHeight="1">
      <c r="A16" s="56" t="s">
        <v>140</v>
      </c>
      <c r="B16" s="57">
        <v>3427000</v>
      </c>
      <c r="C16" s="57">
        <v>1787254583464</v>
      </c>
      <c r="D16" s="57">
        <v>1686776059817</v>
      </c>
      <c r="E16" s="59">
        <f t="shared" si="2"/>
        <v>100478523647</v>
      </c>
      <c r="F16" s="57">
        <v>79140417406</v>
      </c>
      <c r="G16" s="60">
        <v>4.3302778938087622E-5</v>
      </c>
      <c r="H16" s="61">
        <v>4397463.0869546765</v>
      </c>
      <c r="I16" s="62" t="s">
        <v>56</v>
      </c>
      <c r="J16" s="63">
        <f t="shared" si="3"/>
        <v>3427000</v>
      </c>
      <c r="K16" s="64">
        <v>3427000</v>
      </c>
      <c r="L16" s="33"/>
      <c r="N16" s="35"/>
    </row>
    <row r="17" spans="1:12" s="34" customFormat="1" ht="39.950000000000003" customHeight="1">
      <c r="A17" s="56" t="s">
        <v>141</v>
      </c>
      <c r="B17" s="57">
        <v>2693000</v>
      </c>
      <c r="C17" s="57">
        <v>22198704607</v>
      </c>
      <c r="D17" s="57">
        <v>21174048233</v>
      </c>
      <c r="E17" s="59">
        <f t="shared" si="2"/>
        <v>1024656374</v>
      </c>
      <c r="F17" s="57">
        <v>619352000</v>
      </c>
      <c r="G17" s="60">
        <v>4.3480928454255417E-3</v>
      </c>
      <c r="H17" s="61">
        <v>4128387.7679903838</v>
      </c>
      <c r="I17" s="62" t="s">
        <v>56</v>
      </c>
      <c r="J17" s="63">
        <f t="shared" si="3"/>
        <v>2693000</v>
      </c>
      <c r="K17" s="64">
        <v>2693000</v>
      </c>
      <c r="L17" s="33"/>
    </row>
    <row r="18" spans="1:12" s="34" customFormat="1" ht="39.950000000000003" customHeight="1">
      <c r="A18" s="56" t="s">
        <v>142</v>
      </c>
      <c r="B18" s="57">
        <v>62000</v>
      </c>
      <c r="C18" s="57">
        <v>403287849</v>
      </c>
      <c r="D18" s="57">
        <v>19439978</v>
      </c>
      <c r="E18" s="59">
        <f t="shared" si="2"/>
        <v>383847871</v>
      </c>
      <c r="F18" s="57">
        <v>23000000</v>
      </c>
      <c r="G18" s="60">
        <v>2.6956521739130435E-3</v>
      </c>
      <c r="H18" s="61">
        <v>937769.2604347826</v>
      </c>
      <c r="I18" s="62" t="s">
        <v>56</v>
      </c>
      <c r="J18" s="63">
        <f t="shared" si="3"/>
        <v>62000</v>
      </c>
      <c r="K18" s="64">
        <v>62000</v>
      </c>
      <c r="L18" s="33"/>
    </row>
    <row r="19" spans="1:12" s="34" customFormat="1" ht="39.950000000000003" customHeight="1">
      <c r="A19" s="65" t="s">
        <v>143</v>
      </c>
      <c r="B19" s="57">
        <v>2500000</v>
      </c>
      <c r="C19" s="57">
        <v>4068751000</v>
      </c>
      <c r="D19" s="57">
        <v>842426000</v>
      </c>
      <c r="E19" s="59">
        <f t="shared" si="2"/>
        <v>3226325000</v>
      </c>
      <c r="F19" s="57">
        <v>1500000000</v>
      </c>
      <c r="G19" s="60">
        <v>1.6666666666666668E-3</v>
      </c>
      <c r="H19" s="61">
        <v>5143785</v>
      </c>
      <c r="I19" s="62" t="s">
        <v>56</v>
      </c>
      <c r="J19" s="63">
        <f>IFERROR(B19-I19,B19)</f>
        <v>2500000</v>
      </c>
      <c r="K19" s="64">
        <v>2500000</v>
      </c>
      <c r="L19" s="33"/>
    </row>
    <row r="20" spans="1:12" s="34" customFormat="1" ht="39.950000000000003" customHeight="1">
      <c r="A20" s="65" t="s">
        <v>144</v>
      </c>
      <c r="B20" s="57">
        <v>300000000</v>
      </c>
      <c r="C20" s="57">
        <v>918837173</v>
      </c>
      <c r="D20" s="57">
        <v>106248831</v>
      </c>
      <c r="E20" s="66">
        <f t="shared" si="2"/>
        <v>812588342</v>
      </c>
      <c r="F20" s="57">
        <v>3000000</v>
      </c>
      <c r="G20" s="67" t="s">
        <v>59</v>
      </c>
      <c r="H20" s="61">
        <v>78937376800</v>
      </c>
      <c r="I20" s="62" t="s">
        <v>56</v>
      </c>
      <c r="J20" s="63">
        <f t="shared" si="3"/>
        <v>300000000</v>
      </c>
      <c r="K20" s="64">
        <v>300000000</v>
      </c>
      <c r="L20" s="33"/>
    </row>
    <row r="21" spans="1:12" s="34" customFormat="1" ht="39.950000000000003" customHeight="1">
      <c r="A21" s="65" t="s">
        <v>145</v>
      </c>
      <c r="B21" s="57">
        <v>1326800000</v>
      </c>
      <c r="C21" s="57">
        <v>13005168479</v>
      </c>
      <c r="D21" s="57">
        <v>1224711970</v>
      </c>
      <c r="E21" s="59">
        <f t="shared" si="2"/>
        <v>11780456509</v>
      </c>
      <c r="F21" s="57">
        <v>14410800000</v>
      </c>
      <c r="G21" s="60">
        <v>9.2069836511505257E-2</v>
      </c>
      <c r="H21" s="61">
        <v>1075895424.6814888</v>
      </c>
      <c r="I21" s="62" t="s">
        <v>56</v>
      </c>
      <c r="J21" s="63">
        <f t="shared" si="3"/>
        <v>1326800000</v>
      </c>
      <c r="K21" s="64">
        <v>1326800000</v>
      </c>
      <c r="L21" s="33"/>
    </row>
    <row r="22" spans="1:12" s="34" customFormat="1" ht="39.950000000000003" customHeight="1">
      <c r="A22" s="65" t="s">
        <v>146</v>
      </c>
      <c r="B22" s="57">
        <v>10000000</v>
      </c>
      <c r="C22" s="57">
        <v>2453941000</v>
      </c>
      <c r="D22" s="57">
        <v>1560789000</v>
      </c>
      <c r="E22" s="59">
        <f t="shared" si="2"/>
        <v>893152000</v>
      </c>
      <c r="F22" s="57">
        <v>419200000</v>
      </c>
      <c r="G22" s="60">
        <v>2.385496183206107E-2</v>
      </c>
      <c r="H22" s="61">
        <v>20623854.961832061</v>
      </c>
      <c r="I22" s="62" t="s">
        <v>56</v>
      </c>
      <c r="J22" s="63">
        <f t="shared" si="3"/>
        <v>10000000</v>
      </c>
      <c r="K22" s="64">
        <v>10000000</v>
      </c>
      <c r="L22" s="33"/>
    </row>
    <row r="23" spans="1:12" s="34" customFormat="1" ht="39.950000000000003" customHeight="1">
      <c r="A23" s="65" t="s">
        <v>147</v>
      </c>
      <c r="B23" s="57">
        <v>7000000</v>
      </c>
      <c r="C23" s="57">
        <v>24857606000000</v>
      </c>
      <c r="D23" s="57">
        <v>24516985000000</v>
      </c>
      <c r="E23" s="59">
        <f>C23-D23</f>
        <v>340621000000</v>
      </c>
      <c r="F23" s="57">
        <v>16602000000</v>
      </c>
      <c r="G23" s="60">
        <v>4.2163594747620769E-4</v>
      </c>
      <c r="H23" s="61">
        <v>136566618.47970125</v>
      </c>
      <c r="I23" s="62" t="s">
        <v>56</v>
      </c>
      <c r="J23" s="63">
        <f t="shared" si="3"/>
        <v>7000000</v>
      </c>
      <c r="K23" s="64">
        <v>7000000</v>
      </c>
      <c r="L23" s="33"/>
    </row>
    <row r="24" spans="1:12" s="34" customFormat="1" ht="39.950000000000003" customHeight="1">
      <c r="A24" s="65"/>
      <c r="B24" s="57"/>
      <c r="C24" s="57"/>
      <c r="D24" s="57"/>
      <c r="E24" s="349"/>
      <c r="F24" s="57"/>
      <c r="G24" s="60"/>
      <c r="H24" s="61"/>
      <c r="I24" s="62"/>
      <c r="J24" s="63"/>
      <c r="K24" s="64"/>
      <c r="L24" s="33"/>
    </row>
    <row r="25" spans="1:12" s="34" customFormat="1" ht="34.5" customHeight="1">
      <c r="A25" s="41" t="s">
        <v>2</v>
      </c>
      <c r="B25" s="57">
        <f>SUM(B15:B23)</f>
        <v>1656012000</v>
      </c>
      <c r="C25" s="57">
        <f t="shared" ref="C25:K25" si="4">SUM(C15:C23)</f>
        <v>26947970323161</v>
      </c>
      <c r="D25" s="57">
        <f t="shared" si="4"/>
        <v>26474601633549</v>
      </c>
      <c r="E25" s="57">
        <f t="shared" si="4"/>
        <v>473368689612</v>
      </c>
      <c r="F25" s="57">
        <f t="shared" si="4"/>
        <v>123153339406</v>
      </c>
      <c r="G25" s="58" t="s">
        <v>59</v>
      </c>
      <c r="H25" s="57">
        <f t="shared" si="4"/>
        <v>80189824460.090256</v>
      </c>
      <c r="I25" s="57">
        <f t="shared" si="4"/>
        <v>0</v>
      </c>
      <c r="J25" s="57">
        <f t="shared" si="4"/>
        <v>1656012000</v>
      </c>
      <c r="K25" s="57">
        <f t="shared" si="4"/>
        <v>1656012000</v>
      </c>
      <c r="L25" s="33"/>
    </row>
  </sheetData>
  <phoneticPr fontId="6"/>
  <dataValidations count="1">
    <dataValidation type="list" allowBlank="1" showInputMessage="1" showErrorMessage="1" sqref="H2 J7 K13" xr:uid="{78DDD215-E894-46BC-822A-E460EDFFA738}">
      <formula1>"（単位：円）,（単位：千円）,（単位：百万円）"</formula1>
    </dataValidation>
  </dataValidations>
  <pageMargins left="0.7" right="0.7" top="0.75" bottom="0.75" header="0.3" footer="0.3"/>
  <pageSetup paperSize="9" scale="63" fitToHeight="0" orientation="landscape" r:id="rId1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0000"/>
    <pageSetUpPr fitToPage="1"/>
  </sheetPr>
  <dimension ref="A1:N25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3.5"/>
  <cols>
    <col min="1" max="1" width="33.5" customWidth="1"/>
    <col min="2" max="2" width="17.5" customWidth="1"/>
    <col min="3" max="4" width="22.625" customWidth="1"/>
    <col min="5" max="5" width="18.875" customWidth="1"/>
    <col min="6" max="7" width="15.75" customWidth="1"/>
    <col min="8" max="8" width="16.75" customWidth="1"/>
    <col min="9" max="9" width="15.75" customWidth="1"/>
    <col min="10" max="10" width="16.75" customWidth="1"/>
    <col min="11" max="11" width="16.625" customWidth="1"/>
    <col min="12" max="12" width="1.25" customWidth="1"/>
  </cols>
  <sheetData>
    <row r="1" spans="1:14" ht="20.100000000000001" customHeight="1">
      <c r="A1" s="2" t="s">
        <v>55</v>
      </c>
      <c r="B1" s="12"/>
      <c r="C1" s="12"/>
      <c r="D1" s="12"/>
      <c r="E1" s="12"/>
      <c r="F1" s="12"/>
      <c r="G1" s="12"/>
      <c r="H1" s="12"/>
      <c r="I1" s="12"/>
      <c r="J1" s="13"/>
      <c r="K1" s="13" t="str">
        <f>単位</f>
        <v>（単位：千円）</v>
      </c>
      <c r="L1" s="1"/>
    </row>
    <row r="2" spans="1:14" ht="50.1" customHeight="1">
      <c r="A2" s="6" t="s">
        <v>14</v>
      </c>
      <c r="B2" s="7" t="s">
        <v>23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4" t="s">
        <v>21</v>
      </c>
      <c r="I2" s="4" t="s">
        <v>24</v>
      </c>
      <c r="J2" s="4" t="s">
        <v>25</v>
      </c>
      <c r="K2" s="4" t="s">
        <v>13</v>
      </c>
      <c r="L2" s="3"/>
    </row>
    <row r="3" spans="1:14" ht="50.1" customHeight="1">
      <c r="A3" s="14" t="s">
        <v>139</v>
      </c>
      <c r="B3" s="9">
        <v>3530000</v>
      </c>
      <c r="C3" s="23">
        <v>257050424476</v>
      </c>
      <c r="D3" s="23">
        <v>242995427742</v>
      </c>
      <c r="E3" s="25">
        <f t="shared" ref="E3:E10" si="0">C3-D3</f>
        <v>14054996734</v>
      </c>
      <c r="F3" s="23">
        <v>10435510000</v>
      </c>
      <c r="G3" s="10">
        <v>3.3826808656213259E-4</v>
      </c>
      <c r="H3" s="15">
        <v>4754356.8518472025</v>
      </c>
      <c r="I3" s="16"/>
      <c r="J3" s="17">
        <f t="shared" ref="J3:J12" si="1">IFERROR(B3-I3,B3)</f>
        <v>3530000</v>
      </c>
      <c r="K3" s="11"/>
      <c r="L3" s="3"/>
    </row>
    <row r="4" spans="1:14" ht="50.1" customHeight="1">
      <c r="A4" s="14" t="s">
        <v>140</v>
      </c>
      <c r="B4" s="9">
        <v>3427000</v>
      </c>
      <c r="C4" s="9">
        <v>884660603522</v>
      </c>
      <c r="D4" s="9">
        <v>783242793235</v>
      </c>
      <c r="E4" s="25">
        <f t="shared" si="0"/>
        <v>101417810287</v>
      </c>
      <c r="F4" s="9">
        <v>79036214513</v>
      </c>
      <c r="G4" s="10">
        <v>4.3359870169848804E-5</v>
      </c>
      <c r="H4" s="15">
        <v>4397463.0869546765</v>
      </c>
      <c r="I4" s="16"/>
      <c r="J4" s="17">
        <f t="shared" si="1"/>
        <v>3427000</v>
      </c>
      <c r="K4" s="11"/>
      <c r="L4" s="3"/>
      <c r="N4" s="24"/>
    </row>
    <row r="5" spans="1:14" ht="50.1" customHeight="1">
      <c r="A5" s="14" t="s">
        <v>141</v>
      </c>
      <c r="B5" s="9">
        <v>2693000</v>
      </c>
      <c r="C5" s="9">
        <v>22081596075</v>
      </c>
      <c r="D5" s="9">
        <v>21122528519</v>
      </c>
      <c r="E5" s="25">
        <f t="shared" si="0"/>
        <v>959067556</v>
      </c>
      <c r="F5" s="9">
        <v>625612000</v>
      </c>
      <c r="G5" s="10">
        <v>4.3045849504165521E-3</v>
      </c>
      <c r="H5" s="15">
        <v>4128387.7679903838</v>
      </c>
      <c r="I5" s="16"/>
      <c r="J5" s="17">
        <f t="shared" si="1"/>
        <v>2693000</v>
      </c>
      <c r="K5" s="11"/>
      <c r="L5" s="3"/>
    </row>
    <row r="6" spans="1:14" ht="50.1" customHeight="1">
      <c r="A6" s="14" t="s">
        <v>142</v>
      </c>
      <c r="B6" s="9">
        <v>62000</v>
      </c>
      <c r="C6" s="9">
        <v>363530513</v>
      </c>
      <c r="D6" s="9">
        <v>15648368</v>
      </c>
      <c r="E6" s="25">
        <f t="shared" si="0"/>
        <v>347882145</v>
      </c>
      <c r="F6" s="9">
        <v>23000000</v>
      </c>
      <c r="G6" s="10">
        <v>2.6956521739130435E-3</v>
      </c>
      <c r="H6" s="15">
        <v>937769.2604347826</v>
      </c>
      <c r="I6" s="16"/>
      <c r="J6" s="17">
        <f t="shared" si="1"/>
        <v>62000</v>
      </c>
      <c r="K6" s="11"/>
      <c r="L6" s="3"/>
    </row>
    <row r="7" spans="1:14" ht="50.1" customHeight="1">
      <c r="A7" s="18" t="s">
        <v>143</v>
      </c>
      <c r="B7" s="9">
        <v>2500000</v>
      </c>
      <c r="C7" s="9">
        <v>3877615000</v>
      </c>
      <c r="D7" s="9">
        <v>791344000</v>
      </c>
      <c r="E7" s="25">
        <f t="shared" si="0"/>
        <v>3086271000</v>
      </c>
      <c r="F7" s="9">
        <v>1500000000</v>
      </c>
      <c r="G7" s="10">
        <v>1.6666666666666668E-3</v>
      </c>
      <c r="H7" s="15">
        <v>5143785</v>
      </c>
      <c r="I7" s="16"/>
      <c r="J7" s="17">
        <f>IFERROR(B7-I7,B7)</f>
        <v>2500000</v>
      </c>
      <c r="K7" s="11"/>
      <c r="L7" s="3"/>
    </row>
    <row r="8" spans="1:14" ht="50.1" customHeight="1">
      <c r="A8" s="18" t="s">
        <v>144</v>
      </c>
      <c r="B8" s="9">
        <v>300000000</v>
      </c>
      <c r="C8" s="9">
        <v>915533269</v>
      </c>
      <c r="D8" s="9">
        <v>126159501</v>
      </c>
      <c r="E8" s="26">
        <f t="shared" si="0"/>
        <v>789373768</v>
      </c>
      <c r="F8" s="9">
        <v>3000000</v>
      </c>
      <c r="G8" s="10">
        <v>100</v>
      </c>
      <c r="H8" s="15">
        <v>78937376800</v>
      </c>
      <c r="I8" s="16"/>
      <c r="J8" s="17">
        <f t="shared" si="1"/>
        <v>300000000</v>
      </c>
      <c r="K8" s="11"/>
      <c r="L8" s="3"/>
    </row>
    <row r="9" spans="1:14" ht="50.1" customHeight="1">
      <c r="A9" s="18" t="s">
        <v>145</v>
      </c>
      <c r="B9" s="9">
        <v>1326800000</v>
      </c>
      <c r="C9" s="9">
        <v>13034583000</v>
      </c>
      <c r="D9" s="9">
        <v>1348938000</v>
      </c>
      <c r="E9" s="25">
        <f t="shared" si="0"/>
        <v>11685645000</v>
      </c>
      <c r="F9" s="9">
        <v>14410800000</v>
      </c>
      <c r="G9" s="10">
        <v>9.2069836511505257E-2</v>
      </c>
      <c r="H9" s="15">
        <v>1075895424.6814888</v>
      </c>
      <c r="I9" s="16"/>
      <c r="J9" s="17">
        <f t="shared" si="1"/>
        <v>1326800000</v>
      </c>
      <c r="K9" s="11"/>
      <c r="L9" s="3"/>
    </row>
    <row r="10" spans="1:14" ht="50.1" customHeight="1">
      <c r="A10" s="18" t="s">
        <v>146</v>
      </c>
      <c r="B10" s="9">
        <v>10000000</v>
      </c>
      <c r="C10" s="9">
        <v>2261671000</v>
      </c>
      <c r="D10" s="9">
        <v>1397119000</v>
      </c>
      <c r="E10" s="25">
        <f t="shared" si="0"/>
        <v>864552000</v>
      </c>
      <c r="F10" s="9">
        <v>419200000</v>
      </c>
      <c r="G10" s="10">
        <v>2.385496183206107E-2</v>
      </c>
      <c r="H10" s="15">
        <v>20623854.961832061</v>
      </c>
      <c r="I10" s="16"/>
      <c r="J10" s="17">
        <f t="shared" si="1"/>
        <v>10000000</v>
      </c>
      <c r="K10" s="11"/>
      <c r="L10" s="3"/>
    </row>
    <row r="11" spans="1:14" ht="50.1" customHeight="1">
      <c r="A11" s="18" t="s">
        <v>147</v>
      </c>
      <c r="B11" s="9">
        <v>7000000</v>
      </c>
      <c r="C11" s="9">
        <v>24346700000000</v>
      </c>
      <c r="D11" s="9">
        <v>24022803000000</v>
      </c>
      <c r="E11" s="25">
        <f>C11-D11</f>
        <v>323897000000</v>
      </c>
      <c r="F11" s="9">
        <v>16602000000</v>
      </c>
      <c r="G11" s="10">
        <v>4.2163594747620769E-4</v>
      </c>
      <c r="H11" s="15">
        <v>136566618.47970125</v>
      </c>
      <c r="I11" s="16"/>
      <c r="J11" s="17">
        <f t="shared" si="1"/>
        <v>7000000</v>
      </c>
      <c r="K11" s="11"/>
      <c r="L11" s="3"/>
    </row>
    <row r="12" spans="1:14" ht="50.1" customHeight="1">
      <c r="A12" s="18"/>
      <c r="B12" s="9"/>
      <c r="C12" s="9"/>
      <c r="D12" s="9"/>
      <c r="E12" s="9"/>
      <c r="F12" s="9"/>
      <c r="G12" s="10" t="e">
        <f t="shared" ref="G12" si="2">B12/F12</f>
        <v>#DIV/0!</v>
      </c>
      <c r="H12" s="15" t="e">
        <f t="shared" ref="H12" si="3">E12*G12</f>
        <v>#DIV/0!</v>
      </c>
      <c r="I12" s="16"/>
      <c r="J12" s="17">
        <f t="shared" si="1"/>
        <v>0</v>
      </c>
      <c r="K12" s="11"/>
      <c r="L12" s="3"/>
    </row>
    <row r="13" spans="1:14" ht="50.1" customHeight="1">
      <c r="A13" s="1"/>
      <c r="B13" s="1"/>
      <c r="C13" s="1"/>
      <c r="D13" s="1"/>
      <c r="E13" s="8"/>
      <c r="F13" s="1"/>
      <c r="G13" s="5"/>
      <c r="H13" s="1"/>
      <c r="I13" s="1"/>
      <c r="J13" s="1"/>
      <c r="K13" s="1"/>
      <c r="L13" s="1"/>
    </row>
    <row r="14" spans="1:14" ht="50.1" customHeight="1">
      <c r="A14" s="1"/>
      <c r="B14" s="1"/>
      <c r="C14" s="1"/>
      <c r="D14" s="1"/>
      <c r="E14" s="8"/>
      <c r="F14" s="1"/>
      <c r="G14" s="1"/>
      <c r="H14" s="1"/>
      <c r="I14" s="1"/>
      <c r="J14" s="1"/>
      <c r="K14" s="1"/>
    </row>
    <row r="15" spans="1:14" ht="50.1" customHeight="1">
      <c r="A15" s="1"/>
      <c r="B15" s="1"/>
      <c r="C15" s="1"/>
      <c r="D15" s="1"/>
      <c r="E15" s="8"/>
      <c r="F15" s="1"/>
      <c r="G15" s="1"/>
      <c r="H15" s="1"/>
      <c r="I15" s="1"/>
      <c r="J15" s="1"/>
      <c r="K15" s="1"/>
    </row>
    <row r="16" spans="1:14" ht="50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50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50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50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50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50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phoneticPr fontId="6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16"/>
  <sheetViews>
    <sheetView view="pageBreakPreview" zoomScaleNormal="100" zoomScaleSheetLayoutView="100" workbookViewId="0">
      <pane xSplit="1" ySplit="2" topLeftCell="B3" activePane="bottomRight" state="frozen"/>
      <selection sqref="A1:H1"/>
      <selection pane="topRight" sqref="A1:H1"/>
      <selection pane="bottomLeft" sqref="A1:H1"/>
      <selection pane="bottomRight" activeCell="G16" sqref="G16"/>
    </sheetView>
  </sheetViews>
  <sheetFormatPr defaultRowHeight="13.5"/>
  <cols>
    <col min="1" max="1" width="41.5" style="28" customWidth="1"/>
    <col min="2" max="7" width="21.25" style="28" customWidth="1"/>
    <col min="8" max="8" width="17.125" style="28" customWidth="1"/>
    <col min="9" max="9" width="9.125" style="28" customWidth="1"/>
    <col min="10" max="16384" width="9" style="28"/>
  </cols>
  <sheetData>
    <row r="1" spans="1:7" ht="34.5" customHeight="1">
      <c r="A1" s="27" t="s">
        <v>116</v>
      </c>
      <c r="B1" s="27"/>
      <c r="C1" s="27"/>
      <c r="D1" s="27"/>
      <c r="E1" s="27"/>
      <c r="F1" s="27"/>
      <c r="G1" s="40" t="str">
        <f>単位</f>
        <v>（単位：千円）</v>
      </c>
    </row>
    <row r="2" spans="1:7" s="68" customFormat="1" ht="34.5" customHeight="1">
      <c r="A2" s="41" t="s">
        <v>148</v>
      </c>
      <c r="B2" s="41" t="s">
        <v>149</v>
      </c>
      <c r="C2" s="41" t="s">
        <v>150</v>
      </c>
      <c r="D2" s="41" t="s">
        <v>151</v>
      </c>
      <c r="E2" s="41" t="s">
        <v>125</v>
      </c>
      <c r="F2" s="42" t="s">
        <v>153</v>
      </c>
      <c r="G2" s="42" t="s">
        <v>152</v>
      </c>
    </row>
    <row r="3" spans="1:7" s="72" customFormat="1" ht="34.5" customHeight="1">
      <c r="A3" s="44" t="s">
        <v>154</v>
      </c>
      <c r="B3" s="69">
        <v>4003297453</v>
      </c>
      <c r="C3" s="70">
        <v>497731000</v>
      </c>
      <c r="D3" s="70"/>
      <c r="E3" s="70"/>
      <c r="F3" s="71">
        <f>SUM(B3:E3)</f>
        <v>4501028453</v>
      </c>
      <c r="G3" s="69">
        <v>4501028453</v>
      </c>
    </row>
    <row r="4" spans="1:7" s="72" customFormat="1" ht="34.5" customHeight="1">
      <c r="A4" s="44" t="s">
        <v>155</v>
      </c>
      <c r="B4" s="69">
        <v>447334058</v>
      </c>
      <c r="C4" s="70"/>
      <c r="D4" s="70"/>
      <c r="E4" s="70"/>
      <c r="F4" s="71">
        <f t="shared" ref="F4:G16" si="0">SUM(B4:E4)</f>
        <v>447334058</v>
      </c>
      <c r="G4" s="69">
        <v>447334058</v>
      </c>
    </row>
    <row r="5" spans="1:7" s="72" customFormat="1" ht="34.5" customHeight="1">
      <c r="A5" s="44" t="s">
        <v>156</v>
      </c>
      <c r="B5" s="69">
        <v>250854514</v>
      </c>
      <c r="C5" s="70"/>
      <c r="D5" s="70"/>
      <c r="E5" s="70"/>
      <c r="F5" s="71">
        <f t="shared" ref="F5:F8" si="1">SUM(B5:E5)</f>
        <v>250854514</v>
      </c>
      <c r="G5" s="69">
        <v>250854514</v>
      </c>
    </row>
    <row r="6" spans="1:7" s="72" customFormat="1" ht="34.5" customHeight="1">
      <c r="A6" s="44" t="s">
        <v>157</v>
      </c>
      <c r="B6" s="69">
        <v>26869821</v>
      </c>
      <c r="C6" s="70"/>
      <c r="D6" s="70"/>
      <c r="E6" s="70"/>
      <c r="F6" s="71">
        <f t="shared" si="1"/>
        <v>26869821</v>
      </c>
      <c r="G6" s="69">
        <v>26869821</v>
      </c>
    </row>
    <row r="7" spans="1:7" s="72" customFormat="1" ht="34.5" customHeight="1">
      <c r="A7" s="44" t="s">
        <v>158</v>
      </c>
      <c r="B7" s="69">
        <v>2059403915</v>
      </c>
      <c r="C7" s="70"/>
      <c r="D7" s="70"/>
      <c r="E7" s="70"/>
      <c r="F7" s="71">
        <f t="shared" si="1"/>
        <v>2059403915</v>
      </c>
      <c r="G7" s="69">
        <v>2059403915</v>
      </c>
    </row>
    <row r="8" spans="1:7" s="72" customFormat="1" ht="34.5" customHeight="1">
      <c r="A8" s="44" t="s">
        <v>159</v>
      </c>
      <c r="B8" s="69">
        <v>192105520</v>
      </c>
      <c r="C8" s="70"/>
      <c r="D8" s="70"/>
      <c r="E8" s="70"/>
      <c r="F8" s="71">
        <f t="shared" si="1"/>
        <v>192105520</v>
      </c>
      <c r="G8" s="69">
        <v>192105520</v>
      </c>
    </row>
    <row r="9" spans="1:7" s="72" customFormat="1" ht="34.5" customHeight="1">
      <c r="A9" s="44" t="s">
        <v>160</v>
      </c>
      <c r="B9" s="69">
        <v>314415481</v>
      </c>
      <c r="C9" s="70"/>
      <c r="D9" s="70"/>
      <c r="E9" s="70"/>
      <c r="F9" s="71">
        <f t="shared" si="0"/>
        <v>314415481</v>
      </c>
      <c r="G9" s="69">
        <v>314415481</v>
      </c>
    </row>
    <row r="10" spans="1:7" s="72" customFormat="1" ht="34.5" customHeight="1">
      <c r="A10" s="44" t="s">
        <v>161</v>
      </c>
      <c r="B10" s="69">
        <v>69218869</v>
      </c>
      <c r="C10" s="70"/>
      <c r="D10" s="70"/>
      <c r="E10" s="70"/>
      <c r="F10" s="71">
        <f t="shared" si="0"/>
        <v>69218869</v>
      </c>
      <c r="G10" s="69">
        <v>69218869</v>
      </c>
    </row>
    <row r="11" spans="1:7" s="72" customFormat="1" ht="34.5" customHeight="1">
      <c r="A11" s="44" t="s">
        <v>162</v>
      </c>
      <c r="B11" s="69">
        <v>64895962</v>
      </c>
      <c r="C11" s="70"/>
      <c r="D11" s="70"/>
      <c r="E11" s="70"/>
      <c r="F11" s="71">
        <f t="shared" si="0"/>
        <v>64895962</v>
      </c>
      <c r="G11" s="69">
        <v>64895962</v>
      </c>
    </row>
    <row r="12" spans="1:7" s="72" customFormat="1" ht="34.5" customHeight="1">
      <c r="A12" s="53" t="s">
        <v>163</v>
      </c>
      <c r="B12" s="69">
        <v>28606000</v>
      </c>
      <c r="C12" s="70"/>
      <c r="D12" s="70"/>
      <c r="E12" s="70"/>
      <c r="F12" s="71">
        <f t="shared" si="0"/>
        <v>28606000</v>
      </c>
      <c r="G12" s="69">
        <v>28606000</v>
      </c>
    </row>
    <row r="13" spans="1:7" s="72" customFormat="1" ht="34.5" customHeight="1">
      <c r="A13" s="44" t="s">
        <v>164</v>
      </c>
      <c r="B13" s="69">
        <v>754967788</v>
      </c>
      <c r="C13" s="70"/>
      <c r="D13" s="70"/>
      <c r="E13" s="70"/>
      <c r="F13" s="71">
        <f t="shared" si="0"/>
        <v>754967788</v>
      </c>
      <c r="G13" s="69">
        <v>754967788</v>
      </c>
    </row>
    <row r="14" spans="1:7" s="72" customFormat="1" ht="34.5" customHeight="1">
      <c r="A14" s="44" t="s">
        <v>240</v>
      </c>
      <c r="B14" s="243">
        <v>367881019</v>
      </c>
      <c r="C14" s="244"/>
      <c r="D14" s="244"/>
      <c r="E14" s="244"/>
      <c r="F14" s="71">
        <f t="shared" si="0"/>
        <v>367881019</v>
      </c>
      <c r="G14" s="243">
        <f>B14</f>
        <v>367881019</v>
      </c>
    </row>
    <row r="15" spans="1:7" s="72" customFormat="1" ht="34.5" customHeight="1">
      <c r="A15" s="44" t="s">
        <v>241</v>
      </c>
      <c r="B15" s="243">
        <v>1412514963</v>
      </c>
      <c r="C15" s="244"/>
      <c r="D15" s="244"/>
      <c r="E15" s="244"/>
      <c r="F15" s="71">
        <f t="shared" si="0"/>
        <v>1412514963</v>
      </c>
      <c r="G15" s="243">
        <f>B15</f>
        <v>1412514963</v>
      </c>
    </row>
    <row r="16" spans="1:7" s="72" customFormat="1" ht="34.5" customHeight="1">
      <c r="A16" s="41" t="s">
        <v>2</v>
      </c>
      <c r="B16" s="74">
        <f>SUM(B3:B15)</f>
        <v>9992365363</v>
      </c>
      <c r="C16" s="74">
        <f t="shared" ref="C16:E16" si="2">SUM(C3:C15)</f>
        <v>497731000</v>
      </c>
      <c r="D16" s="74">
        <f t="shared" si="2"/>
        <v>0</v>
      </c>
      <c r="E16" s="74">
        <f t="shared" si="2"/>
        <v>0</v>
      </c>
      <c r="F16" s="71">
        <f t="shared" si="0"/>
        <v>10490096363</v>
      </c>
      <c r="G16" s="75">
        <f>SUM(G3:G15)</f>
        <v>10490096363</v>
      </c>
    </row>
  </sheetData>
  <phoneticPr fontId="10"/>
  <printOptions horizontalCentered="1"/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0000"/>
  </sheetPr>
  <dimension ref="A1:I8"/>
  <sheetViews>
    <sheetView view="pageBreakPreview" zoomScaleNormal="100" zoomScaleSheetLayoutView="100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 activeCell="G15" sqref="G15"/>
    </sheetView>
  </sheetViews>
  <sheetFormatPr defaultRowHeight="13.5"/>
  <cols>
    <col min="1" max="1" width="41.5" style="28" customWidth="1"/>
    <col min="2" max="5" width="24.625" style="28" customWidth="1"/>
    <col min="6" max="6" width="28.375" style="28" customWidth="1"/>
    <col min="7" max="7" width="13.125" style="28" customWidth="1"/>
    <col min="8" max="16384" width="9" style="28"/>
  </cols>
  <sheetData>
    <row r="1" spans="1:9" ht="34.5" customHeight="1">
      <c r="A1" s="122" t="s">
        <v>29</v>
      </c>
      <c r="B1" s="76"/>
      <c r="C1" s="76"/>
      <c r="D1" s="76"/>
      <c r="E1" s="76"/>
      <c r="F1" s="76" t="str">
        <f>単位</f>
        <v>（単位：千円）</v>
      </c>
      <c r="G1" s="77"/>
      <c r="H1" s="77"/>
      <c r="I1" s="77"/>
    </row>
    <row r="2" spans="1:9" s="72" customFormat="1" ht="23.1" customHeight="1">
      <c r="A2" s="277" t="s">
        <v>27</v>
      </c>
      <c r="B2" s="279" t="s">
        <v>0</v>
      </c>
      <c r="C2" s="280"/>
      <c r="D2" s="279" t="s">
        <v>1</v>
      </c>
      <c r="E2" s="280"/>
      <c r="F2" s="277" t="s">
        <v>168</v>
      </c>
    </row>
    <row r="3" spans="1:9" s="72" customFormat="1" ht="23.1" customHeight="1">
      <c r="A3" s="278"/>
      <c r="B3" s="123" t="s">
        <v>28</v>
      </c>
      <c r="C3" s="123" t="s">
        <v>167</v>
      </c>
      <c r="D3" s="123" t="s">
        <v>28</v>
      </c>
      <c r="E3" s="123" t="s">
        <v>167</v>
      </c>
      <c r="F3" s="278"/>
    </row>
    <row r="4" spans="1:9" s="72" customFormat="1" ht="39.950000000000003" customHeight="1">
      <c r="A4" s="124" t="s">
        <v>165</v>
      </c>
      <c r="B4" s="45">
        <v>147909743</v>
      </c>
      <c r="C4" s="50">
        <v>18104153</v>
      </c>
      <c r="D4" s="45">
        <v>24992000</v>
      </c>
      <c r="E4" s="45">
        <v>3059021</v>
      </c>
      <c r="F4" s="350">
        <f>B4+D4</f>
        <v>172901743</v>
      </c>
    </row>
    <row r="5" spans="1:9" s="72" customFormat="1" ht="39.950000000000003" customHeight="1">
      <c r="A5" s="124" t="s">
        <v>166</v>
      </c>
      <c r="B5" s="45">
        <v>1795981</v>
      </c>
      <c r="C5" s="50">
        <v>219828</v>
      </c>
      <c r="D5" s="45">
        <v>5517683</v>
      </c>
      <c r="E5" s="45">
        <v>675364</v>
      </c>
      <c r="F5" s="350">
        <f>B5+D5</f>
        <v>7313664</v>
      </c>
    </row>
    <row r="6" spans="1:9" s="72" customFormat="1" ht="39.950000000000003" customHeight="1">
      <c r="A6" s="41" t="s">
        <v>2</v>
      </c>
      <c r="B6" s="78">
        <f>SUM(B4:B5)</f>
        <v>149705724</v>
      </c>
      <c r="C6" s="78">
        <f>SUM(C4:C5)</f>
        <v>18323981</v>
      </c>
      <c r="D6" s="78">
        <f>SUM(D4:D5)</f>
        <v>30509683</v>
      </c>
      <c r="E6" s="78">
        <f>SUM(E4:E5)</f>
        <v>3734385</v>
      </c>
      <c r="F6" s="351">
        <f>SUM(F4:F5)</f>
        <v>180215407</v>
      </c>
    </row>
    <row r="7" spans="1:9">
      <c r="A7" s="30"/>
      <c r="B7" s="79"/>
      <c r="C7" s="79"/>
      <c r="D7" s="79"/>
      <c r="E7" s="79"/>
      <c r="F7" s="79"/>
      <c r="G7" s="79"/>
    </row>
    <row r="8" spans="1:9">
      <c r="A8" s="30"/>
      <c r="B8" s="73"/>
      <c r="C8" s="73"/>
      <c r="D8" s="73"/>
      <c r="E8" s="73"/>
      <c r="F8" s="73"/>
      <c r="G8" s="73"/>
    </row>
  </sheetData>
  <mergeCells count="4">
    <mergeCell ref="A2:A3"/>
    <mergeCell ref="B2:C2"/>
    <mergeCell ref="D2:E2"/>
    <mergeCell ref="F2:F3"/>
  </mergeCells>
  <phoneticPr fontId="6"/>
  <printOptions horizontalCentered="1"/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0000"/>
    <pageSetUpPr fitToPage="1"/>
  </sheetPr>
  <dimension ref="A1:I32"/>
  <sheetViews>
    <sheetView zoomScaleNormal="100" zoomScaleSheetLayoutView="100" workbookViewId="0">
      <pane xSplit="1" ySplit="2" topLeftCell="B3" activePane="bottomRight" state="frozen"/>
      <selection sqref="A1:H1"/>
      <selection pane="topRight" sqref="A1:H1"/>
      <selection pane="bottomLeft" sqref="A1:H1"/>
      <selection pane="bottomRight" activeCell="A24" sqref="A24"/>
    </sheetView>
  </sheetViews>
  <sheetFormatPr defaultRowHeight="13.5"/>
  <cols>
    <col min="1" max="1" width="31.625" style="28" customWidth="1"/>
    <col min="2" max="3" width="24.125" style="28" customWidth="1"/>
    <col min="4" max="4" width="3.5" style="28" customWidth="1"/>
    <col min="5" max="5" width="31.625" style="28" customWidth="1"/>
    <col min="6" max="7" width="24.125" style="28" customWidth="1"/>
    <col min="8" max="8" width="11.375" style="28" customWidth="1"/>
    <col min="9" max="16384" width="9" style="28"/>
  </cols>
  <sheetData>
    <row r="1" spans="1:7" ht="34.5" customHeight="1">
      <c r="A1" s="122" t="s">
        <v>30</v>
      </c>
      <c r="B1" s="77"/>
      <c r="C1" s="40" t="str">
        <f>単位</f>
        <v>（単位：千円）</v>
      </c>
      <c r="D1" s="77"/>
      <c r="E1" s="122" t="s">
        <v>31</v>
      </c>
      <c r="F1" s="77"/>
      <c r="G1" s="40" t="str">
        <f>単位</f>
        <v>（単位：千円）</v>
      </c>
    </row>
    <row r="2" spans="1:7" ht="34.5" customHeight="1">
      <c r="A2" s="123" t="s">
        <v>27</v>
      </c>
      <c r="B2" s="123" t="s">
        <v>32</v>
      </c>
      <c r="C2" s="123" t="s">
        <v>33</v>
      </c>
      <c r="E2" s="123" t="s">
        <v>27</v>
      </c>
      <c r="F2" s="123" t="s">
        <v>32</v>
      </c>
      <c r="G2" s="123" t="s">
        <v>33</v>
      </c>
    </row>
    <row r="3" spans="1:7" s="72" customFormat="1" ht="27.75" customHeight="1">
      <c r="A3" s="81" t="s">
        <v>169</v>
      </c>
      <c r="B3" s="82"/>
      <c r="C3" s="82"/>
      <c r="D3" s="245"/>
      <c r="E3" s="83" t="s">
        <v>169</v>
      </c>
      <c r="F3" s="82"/>
      <c r="G3" s="84"/>
    </row>
    <row r="4" spans="1:7" s="72" customFormat="1" ht="27.75" customHeight="1">
      <c r="A4" s="85" t="s">
        <v>170</v>
      </c>
      <c r="B4" s="86"/>
      <c r="C4" s="86"/>
      <c r="D4" s="245"/>
      <c r="E4" s="87" t="s">
        <v>170</v>
      </c>
      <c r="F4" s="86"/>
      <c r="G4" s="127"/>
    </row>
    <row r="5" spans="1:7" s="72" customFormat="1" ht="27.75" customHeight="1">
      <c r="A5" s="85" t="s">
        <v>171</v>
      </c>
      <c r="B5" s="128">
        <v>12692640</v>
      </c>
      <c r="C5" s="128" t="s">
        <v>59</v>
      </c>
      <c r="D5" s="245"/>
      <c r="E5" s="87" t="s">
        <v>171</v>
      </c>
      <c r="F5" s="128" t="s">
        <v>56</v>
      </c>
      <c r="G5" s="128" t="s">
        <v>59</v>
      </c>
    </row>
    <row r="6" spans="1:7" s="72" customFormat="1" ht="27.75" customHeight="1">
      <c r="A6" s="132" t="s">
        <v>172</v>
      </c>
      <c r="B6" s="133">
        <v>6070856</v>
      </c>
      <c r="C6" s="133" t="s">
        <v>56</v>
      </c>
      <c r="D6" s="245"/>
      <c r="E6" s="134" t="s">
        <v>172</v>
      </c>
      <c r="F6" s="133" t="s">
        <v>56</v>
      </c>
      <c r="G6" s="133" t="s">
        <v>59</v>
      </c>
    </row>
    <row r="7" spans="1:7" s="72" customFormat="1" ht="27.75" customHeight="1">
      <c r="A7" s="135" t="s">
        <v>82</v>
      </c>
      <c r="B7" s="136">
        <f>SUBTOTAL(9,B5:B6)</f>
        <v>18763496</v>
      </c>
      <c r="C7" s="136">
        <f>SUBTOTAL(9,C5:C6)</f>
        <v>0</v>
      </c>
      <c r="D7" s="245"/>
      <c r="E7" s="137" t="s">
        <v>82</v>
      </c>
      <c r="F7" s="136">
        <f>SUBTOTAL(9,F5:F6)</f>
        <v>0</v>
      </c>
      <c r="G7" s="90">
        <f>SUBTOTAL(9,G5:G6)</f>
        <v>0</v>
      </c>
    </row>
    <row r="8" spans="1:7" s="72" customFormat="1" ht="27.75" customHeight="1">
      <c r="A8" s="85" t="s">
        <v>173</v>
      </c>
      <c r="B8" s="128"/>
      <c r="C8" s="128"/>
      <c r="D8" s="245"/>
      <c r="E8" s="87" t="s">
        <v>173</v>
      </c>
      <c r="F8" s="128"/>
      <c r="G8" s="129"/>
    </row>
    <row r="9" spans="1:7" s="72" customFormat="1" ht="27.75" customHeight="1">
      <c r="A9" s="85" t="s">
        <v>174</v>
      </c>
      <c r="B9" s="128"/>
      <c r="C9" s="128"/>
      <c r="D9" s="245"/>
      <c r="E9" s="87" t="s">
        <v>174</v>
      </c>
      <c r="F9" s="130"/>
      <c r="G9" s="131"/>
    </row>
    <row r="10" spans="1:7" s="72" customFormat="1" ht="27.75" customHeight="1">
      <c r="A10" s="85" t="s">
        <v>175</v>
      </c>
      <c r="B10" s="128">
        <v>92504029</v>
      </c>
      <c r="C10" s="128">
        <v>11322493</v>
      </c>
      <c r="D10" s="245"/>
      <c r="E10" s="87" t="s">
        <v>175</v>
      </c>
      <c r="F10" s="130">
        <v>97316990</v>
      </c>
      <c r="G10" s="131">
        <v>11911600</v>
      </c>
    </row>
    <row r="11" spans="1:7" s="72" customFormat="1" ht="27.75" customHeight="1">
      <c r="A11" s="85" t="s">
        <v>176</v>
      </c>
      <c r="B11" s="128">
        <v>2967828</v>
      </c>
      <c r="C11" s="128">
        <v>363262</v>
      </c>
      <c r="D11" s="245"/>
      <c r="E11" s="87" t="s">
        <v>176</v>
      </c>
      <c r="F11" s="130">
        <v>6377900</v>
      </c>
      <c r="G11" s="131">
        <v>780655</v>
      </c>
    </row>
    <row r="12" spans="1:7" s="72" customFormat="1" ht="27.75" customHeight="1">
      <c r="A12" s="85" t="s">
        <v>177</v>
      </c>
      <c r="B12" s="128">
        <v>53554327</v>
      </c>
      <c r="C12" s="128">
        <v>6555050</v>
      </c>
      <c r="D12" s="245"/>
      <c r="E12" s="87" t="s">
        <v>177</v>
      </c>
      <c r="F12" s="130">
        <v>52724261</v>
      </c>
      <c r="G12" s="131">
        <v>6453450</v>
      </c>
    </row>
    <row r="13" spans="1:7" s="72" customFormat="1" ht="27.75" customHeight="1">
      <c r="A13" s="85" t="s">
        <v>178</v>
      </c>
      <c r="B13" s="128">
        <v>5178972</v>
      </c>
      <c r="C13" s="128">
        <v>633906</v>
      </c>
      <c r="D13" s="245"/>
      <c r="E13" s="87" t="s">
        <v>178</v>
      </c>
      <c r="F13" s="130">
        <v>3755300</v>
      </c>
      <c r="G13" s="131">
        <v>459649</v>
      </c>
    </row>
    <row r="14" spans="1:7" s="72" customFormat="1" ht="27.75" customHeight="1">
      <c r="A14" s="85" t="s">
        <v>179</v>
      </c>
      <c r="B14" s="128">
        <v>5766545</v>
      </c>
      <c r="C14" s="128">
        <v>705825</v>
      </c>
      <c r="D14" s="245"/>
      <c r="E14" s="87" t="s">
        <v>179</v>
      </c>
      <c r="F14" s="130">
        <v>5677169</v>
      </c>
      <c r="G14" s="131">
        <v>694885</v>
      </c>
    </row>
    <row r="15" spans="1:7" s="72" customFormat="1" ht="27.75" customHeight="1">
      <c r="A15" s="85" t="s">
        <v>180</v>
      </c>
      <c r="B15" s="128">
        <v>7577100</v>
      </c>
      <c r="C15" s="128">
        <v>927437</v>
      </c>
      <c r="D15" s="245"/>
      <c r="E15" s="87" t="s">
        <v>180</v>
      </c>
      <c r="F15" s="130">
        <v>954920</v>
      </c>
      <c r="G15" s="131">
        <v>116882</v>
      </c>
    </row>
    <row r="16" spans="1:7" s="72" customFormat="1" ht="27.75" customHeight="1">
      <c r="A16" s="85" t="s">
        <v>181</v>
      </c>
      <c r="B16" s="128"/>
      <c r="C16" s="128"/>
      <c r="D16" s="245"/>
      <c r="E16" s="87" t="s">
        <v>181</v>
      </c>
      <c r="F16" s="130"/>
      <c r="G16" s="131"/>
    </row>
    <row r="17" spans="1:9" s="72" customFormat="1" ht="27.75" customHeight="1">
      <c r="A17" s="85" t="s">
        <v>182</v>
      </c>
      <c r="B17" s="128">
        <v>4111160</v>
      </c>
      <c r="C17" s="128">
        <v>503206</v>
      </c>
      <c r="D17" s="245"/>
      <c r="E17" s="87" t="s">
        <v>182</v>
      </c>
      <c r="F17" s="130">
        <v>1242700</v>
      </c>
      <c r="G17" s="131">
        <v>152106</v>
      </c>
    </row>
    <row r="18" spans="1:9" s="72" customFormat="1" ht="27.75" customHeight="1">
      <c r="A18" s="85" t="s">
        <v>183</v>
      </c>
      <c r="B18" s="128">
        <v>5102700</v>
      </c>
      <c r="C18" s="128">
        <v>624570</v>
      </c>
      <c r="D18" s="245"/>
      <c r="E18" s="87" t="s">
        <v>183</v>
      </c>
      <c r="F18" s="130">
        <v>2469100</v>
      </c>
      <c r="G18" s="131">
        <v>302218</v>
      </c>
    </row>
    <row r="19" spans="1:9" s="72" customFormat="1" ht="27.75" customHeight="1">
      <c r="A19" s="85" t="s">
        <v>184</v>
      </c>
      <c r="B19" s="128">
        <v>1653500</v>
      </c>
      <c r="C19" s="128">
        <v>202388</v>
      </c>
      <c r="D19" s="245"/>
      <c r="E19" s="87" t="s">
        <v>184</v>
      </c>
      <c r="F19" s="130">
        <v>352130</v>
      </c>
      <c r="G19" s="131">
        <v>43101</v>
      </c>
    </row>
    <row r="20" spans="1:9" s="72" customFormat="1" ht="27.75" customHeight="1">
      <c r="A20" s="85" t="s">
        <v>185</v>
      </c>
      <c r="B20" s="128">
        <v>2529588</v>
      </c>
      <c r="C20" s="128">
        <v>309622</v>
      </c>
      <c r="D20" s="245"/>
      <c r="E20" s="87" t="s">
        <v>185</v>
      </c>
      <c r="F20" s="130">
        <v>12125</v>
      </c>
      <c r="G20" s="131">
        <v>1484</v>
      </c>
    </row>
    <row r="21" spans="1:9" s="72" customFormat="1" ht="27.75" customHeight="1">
      <c r="A21" s="138" t="s">
        <v>186</v>
      </c>
      <c r="B21" s="139">
        <v>28673107</v>
      </c>
      <c r="C21" s="139">
        <v>3509588</v>
      </c>
      <c r="D21" s="245"/>
      <c r="E21" s="140" t="s">
        <v>186</v>
      </c>
      <c r="F21" s="133">
        <v>47647790</v>
      </c>
      <c r="G21" s="141">
        <v>5832089</v>
      </c>
    </row>
    <row r="22" spans="1:9" s="72" customFormat="1" ht="27.75" customHeight="1">
      <c r="A22" s="135" t="s">
        <v>245</v>
      </c>
      <c r="B22" s="136">
        <f>SUBTOTAL(9,B10:B21,B7)</f>
        <v>209618856</v>
      </c>
      <c r="C22" s="136">
        <f>SUBTOTAL(9,C10:C21,C7)</f>
        <v>25657347</v>
      </c>
      <c r="D22" s="245"/>
      <c r="E22" s="137" t="s">
        <v>245</v>
      </c>
      <c r="F22" s="136">
        <f>SUBTOTAL(9,F10:F21)</f>
        <v>218530385</v>
      </c>
      <c r="G22" s="90">
        <f>SUBTOTAL(9,G10:G21)</f>
        <v>26748119</v>
      </c>
    </row>
    <row r="23" spans="1:9" s="72" customFormat="1" ht="27.75" customHeight="1">
      <c r="A23" s="247" t="s">
        <v>246</v>
      </c>
      <c r="B23" s="130"/>
      <c r="C23" s="130"/>
      <c r="D23" s="245"/>
      <c r="E23" s="247" t="s">
        <v>246</v>
      </c>
      <c r="F23" s="130"/>
      <c r="G23" s="131"/>
    </row>
    <row r="24" spans="1:9" s="72" customFormat="1" ht="27.75" customHeight="1">
      <c r="A24" s="246" t="s">
        <v>242</v>
      </c>
      <c r="B24" s="130">
        <v>243412904</v>
      </c>
      <c r="C24" s="130">
        <v>38361874</v>
      </c>
      <c r="D24" s="245"/>
      <c r="E24" s="246" t="s">
        <v>242</v>
      </c>
      <c r="F24" s="130">
        <v>170155027</v>
      </c>
      <c r="G24" s="131">
        <v>26816432</v>
      </c>
    </row>
    <row r="25" spans="1:9" s="72" customFormat="1" ht="27.75" customHeight="1">
      <c r="A25" s="246" t="s">
        <v>243</v>
      </c>
      <c r="B25" s="130">
        <v>26109208</v>
      </c>
      <c r="C25" s="130">
        <v>10125151</v>
      </c>
      <c r="D25" s="245"/>
      <c r="E25" s="246" t="s">
        <v>243</v>
      </c>
      <c r="F25" s="130">
        <v>23785800</v>
      </c>
      <c r="G25" s="131">
        <v>9224133</v>
      </c>
    </row>
    <row r="26" spans="1:9" s="72" customFormat="1" ht="27.75" customHeight="1">
      <c r="A26" s="246" t="s">
        <v>244</v>
      </c>
      <c r="B26" s="130">
        <v>8767850</v>
      </c>
      <c r="C26" s="130">
        <v>1744802</v>
      </c>
      <c r="D26" s="245"/>
      <c r="E26" s="246" t="s">
        <v>244</v>
      </c>
      <c r="F26" s="130">
        <v>10762420</v>
      </c>
      <c r="G26" s="131">
        <v>2141722</v>
      </c>
    </row>
    <row r="27" spans="1:9" s="72" customFormat="1" ht="27.75" customHeight="1">
      <c r="A27" s="246" t="s">
        <v>247</v>
      </c>
      <c r="B27" s="259" t="s">
        <v>59</v>
      </c>
      <c r="C27" s="259" t="s">
        <v>59</v>
      </c>
      <c r="D27" s="245"/>
      <c r="E27" s="246" t="s">
        <v>247</v>
      </c>
      <c r="F27" s="130">
        <v>255113826</v>
      </c>
      <c r="G27" s="131">
        <v>11052459</v>
      </c>
    </row>
    <row r="28" spans="1:9" s="72" customFormat="1" ht="27.75" customHeight="1">
      <c r="A28" s="246" t="s">
        <v>248</v>
      </c>
      <c r="B28" s="259" t="s">
        <v>59</v>
      </c>
      <c r="C28" s="259" t="s">
        <v>59</v>
      </c>
      <c r="D28" s="245"/>
      <c r="E28" s="246" t="s">
        <v>248</v>
      </c>
      <c r="F28" s="130">
        <v>348125078</v>
      </c>
      <c r="G28" s="131">
        <v>7910711</v>
      </c>
    </row>
    <row r="29" spans="1:9" s="72" customFormat="1" ht="27.75" customHeight="1" thickBot="1">
      <c r="A29" s="248" t="s">
        <v>82</v>
      </c>
      <c r="B29" s="249">
        <f>SUBTOTAL(9,B24:B28)</f>
        <v>278289962</v>
      </c>
      <c r="C29" s="250">
        <f>SUBTOTAL(9,C24:C28)</f>
        <v>50231827</v>
      </c>
      <c r="D29" s="245"/>
      <c r="E29" s="251" t="s">
        <v>82</v>
      </c>
      <c r="F29" s="249">
        <f>SUBTOTAL(9,F24:F28)</f>
        <v>807942151</v>
      </c>
      <c r="G29" s="250">
        <f>SUBTOTAL(9,G24:G28)</f>
        <v>57145457</v>
      </c>
    </row>
    <row r="30" spans="1:9" ht="27.75" customHeight="1" thickTop="1">
      <c r="A30" s="125" t="s">
        <v>2</v>
      </c>
      <c r="B30" s="93">
        <f>SUBTOTAL(9,B4:B29)</f>
        <v>506672314</v>
      </c>
      <c r="C30" s="93">
        <f>SUBTOTAL(9,C9:C29)</f>
        <v>75889174</v>
      </c>
      <c r="D30" s="275"/>
      <c r="E30" s="126" t="s">
        <v>2</v>
      </c>
      <c r="F30" s="93">
        <f>SUBTOTAL(9,F9:F29)</f>
        <v>1026472536</v>
      </c>
      <c r="G30" s="93">
        <f>SUBTOTAL(9,G9:G29)</f>
        <v>83893576</v>
      </c>
    </row>
    <row r="31" spans="1:9" ht="18.75" customHeight="1">
      <c r="A31" s="30"/>
      <c r="B31" s="79"/>
      <c r="C31" s="79"/>
      <c r="D31" s="79"/>
      <c r="E31" s="79"/>
      <c r="F31" s="79"/>
      <c r="G31" s="80"/>
      <c r="H31" s="30"/>
      <c r="I31" s="30"/>
    </row>
    <row r="32" spans="1:9">
      <c r="A32" s="30"/>
      <c r="B32" s="73"/>
      <c r="C32" s="73"/>
      <c r="D32" s="73"/>
      <c r="E32" s="73"/>
      <c r="G32" s="30"/>
      <c r="H32" s="30"/>
    </row>
  </sheetData>
  <phoneticPr fontId="6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1" manualBreakCount="1">
    <brk id="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0000"/>
  </sheetPr>
  <dimension ref="A1:K23"/>
  <sheetViews>
    <sheetView view="pageBreakPreview" zoomScaleNormal="160" zoomScaleSheetLayoutView="100" workbookViewId="0"/>
  </sheetViews>
  <sheetFormatPr defaultRowHeight="13.5"/>
  <cols>
    <col min="1" max="1" width="21.5" style="28" customWidth="1"/>
    <col min="2" max="11" width="15" style="28" customWidth="1"/>
    <col min="12" max="12" width="5.375" style="28" customWidth="1"/>
    <col min="13" max="16384" width="9" style="28"/>
  </cols>
  <sheetData>
    <row r="1" spans="1:11" ht="34.5" customHeight="1">
      <c r="A1" s="142" t="s">
        <v>34</v>
      </c>
      <c r="C1" s="208"/>
    </row>
    <row r="2" spans="1:11" ht="34.5" customHeight="1">
      <c r="A2" s="122" t="s">
        <v>35</v>
      </c>
      <c r="B2" s="88"/>
      <c r="C2" s="88"/>
      <c r="D2" s="88"/>
      <c r="E2" s="88"/>
      <c r="F2" s="88"/>
      <c r="G2" s="88"/>
      <c r="H2" s="88"/>
      <c r="I2" s="88"/>
      <c r="J2" s="88"/>
      <c r="K2" s="76" t="str">
        <f>単位</f>
        <v>（単位：千円）</v>
      </c>
    </row>
    <row r="3" spans="1:11" ht="23.1" customHeight="1">
      <c r="A3" s="283" t="s">
        <v>26</v>
      </c>
      <c r="B3" s="281" t="s">
        <v>36</v>
      </c>
      <c r="C3" s="146"/>
      <c r="D3" s="286" t="s">
        <v>37</v>
      </c>
      <c r="E3" s="283" t="s">
        <v>38</v>
      </c>
      <c r="F3" s="283" t="s">
        <v>39</v>
      </c>
      <c r="G3" s="283" t="s">
        <v>40</v>
      </c>
      <c r="H3" s="281" t="s">
        <v>41</v>
      </c>
      <c r="I3" s="147"/>
      <c r="J3" s="148"/>
      <c r="K3" s="283" t="s">
        <v>42</v>
      </c>
    </row>
    <row r="4" spans="1:11" ht="23.1" customHeight="1">
      <c r="A4" s="285"/>
      <c r="B4" s="284"/>
      <c r="C4" s="150" t="s">
        <v>43</v>
      </c>
      <c r="D4" s="287"/>
      <c r="E4" s="284"/>
      <c r="F4" s="284"/>
      <c r="G4" s="284"/>
      <c r="H4" s="282"/>
      <c r="I4" s="151" t="s">
        <v>44</v>
      </c>
      <c r="J4" s="151" t="s">
        <v>45</v>
      </c>
      <c r="K4" s="284"/>
    </row>
    <row r="5" spans="1:11" ht="27.75" customHeight="1">
      <c r="A5" s="149" t="s">
        <v>60</v>
      </c>
      <c r="B5" s="152"/>
      <c r="C5" s="153"/>
      <c r="D5" s="154"/>
      <c r="E5" s="152"/>
      <c r="F5" s="152"/>
      <c r="G5" s="152"/>
      <c r="H5" s="155"/>
      <c r="I5" s="156"/>
      <c r="J5" s="156"/>
      <c r="K5" s="152"/>
    </row>
    <row r="6" spans="1:11" ht="27.75" customHeight="1">
      <c r="A6" s="143" t="s">
        <v>120</v>
      </c>
      <c r="B6" s="157">
        <v>1229443111</v>
      </c>
      <c r="C6" s="158">
        <v>190953534</v>
      </c>
      <c r="D6" s="159">
        <v>27836772</v>
      </c>
      <c r="E6" s="160">
        <v>94057418</v>
      </c>
      <c r="F6" s="160">
        <v>235762232</v>
      </c>
      <c r="G6" s="160">
        <v>871786689</v>
      </c>
      <c r="H6" s="160"/>
      <c r="I6" s="160"/>
      <c r="J6" s="160"/>
      <c r="K6" s="160"/>
    </row>
    <row r="7" spans="1:11" ht="27.75" customHeight="1">
      <c r="A7" s="143" t="s">
        <v>121</v>
      </c>
      <c r="B7" s="157">
        <v>1263284524</v>
      </c>
      <c r="C7" s="158">
        <v>123052509</v>
      </c>
      <c r="D7" s="159">
        <v>57154883</v>
      </c>
      <c r="E7" s="160">
        <v>649487353</v>
      </c>
      <c r="F7" s="160">
        <v>553043092</v>
      </c>
      <c r="G7" s="160">
        <v>3599196</v>
      </c>
      <c r="H7" s="160"/>
      <c r="I7" s="160"/>
      <c r="J7" s="160"/>
      <c r="K7" s="160"/>
    </row>
    <row r="8" spans="1:11" ht="27.75" customHeight="1">
      <c r="A8" s="143" t="s">
        <v>122</v>
      </c>
      <c r="B8" s="157">
        <v>275000</v>
      </c>
      <c r="C8" s="158">
        <v>275000</v>
      </c>
      <c r="D8" s="159">
        <v>275000</v>
      </c>
      <c r="E8" s="160"/>
      <c r="F8" s="160"/>
      <c r="G8" s="160"/>
      <c r="H8" s="160"/>
      <c r="I8" s="160"/>
      <c r="J8" s="160"/>
      <c r="K8" s="160"/>
    </row>
    <row r="9" spans="1:11" ht="27.75" customHeight="1">
      <c r="A9" s="143" t="s">
        <v>123</v>
      </c>
      <c r="B9" s="157">
        <v>2803843509</v>
      </c>
      <c r="C9" s="161">
        <v>493087281</v>
      </c>
      <c r="D9" s="159">
        <v>333250726</v>
      </c>
      <c r="E9" s="160">
        <v>302588882</v>
      </c>
      <c r="F9" s="160">
        <v>1556631095</v>
      </c>
      <c r="G9" s="160">
        <v>551772806</v>
      </c>
      <c r="H9" s="160"/>
      <c r="I9" s="160"/>
      <c r="J9" s="160"/>
      <c r="K9" s="160">
        <v>59600000</v>
      </c>
    </row>
    <row r="10" spans="1:11" ht="27.75" customHeight="1">
      <c r="A10" s="143" t="s">
        <v>124</v>
      </c>
      <c r="B10" s="157">
        <v>3370899791</v>
      </c>
      <c r="C10" s="158">
        <v>492303274</v>
      </c>
      <c r="D10" s="159">
        <v>43023046</v>
      </c>
      <c r="E10" s="160">
        <v>869536923</v>
      </c>
      <c r="F10" s="160">
        <v>1385376512</v>
      </c>
      <c r="G10" s="160">
        <v>765363310</v>
      </c>
      <c r="H10" s="160"/>
      <c r="I10" s="160"/>
      <c r="J10" s="160"/>
      <c r="K10" s="160">
        <v>307600000</v>
      </c>
    </row>
    <row r="11" spans="1:11" ht="27.75" customHeight="1">
      <c r="A11" s="143" t="s">
        <v>126</v>
      </c>
      <c r="B11" s="157">
        <v>24120997027</v>
      </c>
      <c r="C11" s="158">
        <v>1993047986</v>
      </c>
      <c r="D11" s="159">
        <v>23350865656</v>
      </c>
      <c r="E11" s="160">
        <v>770131371</v>
      </c>
      <c r="F11" s="160"/>
      <c r="G11" s="160"/>
      <c r="H11" s="160"/>
      <c r="I11" s="160"/>
      <c r="J11" s="160"/>
      <c r="K11" s="160"/>
    </row>
    <row r="12" spans="1:11" ht="27.75" customHeight="1">
      <c r="A12" s="143" t="s">
        <v>187</v>
      </c>
      <c r="B12" s="157">
        <v>509951800</v>
      </c>
      <c r="C12" s="158">
        <v>145431357</v>
      </c>
      <c r="D12" s="159">
        <v>509951800</v>
      </c>
      <c r="E12" s="160"/>
      <c r="F12" s="160"/>
      <c r="G12" s="160"/>
      <c r="H12" s="160"/>
      <c r="I12" s="160"/>
      <c r="J12" s="160"/>
      <c r="K12" s="160"/>
    </row>
    <row r="13" spans="1:11" ht="27.75" customHeight="1">
      <c r="A13" s="144" t="s">
        <v>188</v>
      </c>
      <c r="B13" s="157">
        <v>1167069467</v>
      </c>
      <c r="C13" s="158">
        <v>181576027</v>
      </c>
      <c r="D13" s="159">
        <v>68361443</v>
      </c>
      <c r="E13" s="160">
        <v>190253456</v>
      </c>
      <c r="F13" s="160">
        <v>271171020</v>
      </c>
      <c r="G13" s="160">
        <v>637096048</v>
      </c>
      <c r="H13" s="160"/>
      <c r="I13" s="160"/>
      <c r="J13" s="160"/>
      <c r="K13" s="160">
        <v>187500</v>
      </c>
    </row>
    <row r="14" spans="1:11" ht="27.75" customHeight="1">
      <c r="A14" s="144" t="s">
        <v>189</v>
      </c>
      <c r="B14" s="157">
        <v>1173030000</v>
      </c>
      <c r="C14" s="158">
        <v>89430000</v>
      </c>
      <c r="D14" s="159"/>
      <c r="E14" s="160"/>
      <c r="F14" s="160"/>
      <c r="G14" s="160"/>
      <c r="H14" s="160"/>
      <c r="I14" s="160"/>
      <c r="J14" s="160"/>
      <c r="K14" s="160">
        <v>1173030000</v>
      </c>
    </row>
    <row r="15" spans="1:11" ht="27.75" customHeight="1">
      <c r="A15" s="143" t="s">
        <v>190</v>
      </c>
      <c r="B15" s="157">
        <v>152240965</v>
      </c>
      <c r="C15" s="158">
        <v>3127910</v>
      </c>
      <c r="D15" s="159"/>
      <c r="E15" s="160">
        <v>5940965</v>
      </c>
      <c r="F15" s="160">
        <v>146100000</v>
      </c>
      <c r="G15" s="160">
        <v>200000</v>
      </c>
      <c r="H15" s="160"/>
      <c r="I15" s="160"/>
      <c r="J15" s="160"/>
      <c r="K15" s="160"/>
    </row>
    <row r="16" spans="1:11" ht="27.75" customHeight="1">
      <c r="A16" s="143" t="s">
        <v>191</v>
      </c>
      <c r="B16" s="157">
        <v>727673539</v>
      </c>
      <c r="C16" s="158">
        <v>179250521</v>
      </c>
      <c r="D16" s="159">
        <v>182258000</v>
      </c>
      <c r="E16" s="160">
        <v>545415539</v>
      </c>
      <c r="F16" s="160"/>
      <c r="G16" s="160"/>
      <c r="H16" s="160"/>
      <c r="I16" s="160"/>
      <c r="J16" s="160"/>
      <c r="K16" s="160"/>
    </row>
    <row r="17" spans="1:11" ht="27.75" customHeight="1">
      <c r="A17" s="145" t="s">
        <v>192</v>
      </c>
      <c r="B17" s="157">
        <v>13971899</v>
      </c>
      <c r="C17" s="158">
        <v>3520585</v>
      </c>
      <c r="D17" s="159"/>
      <c r="E17" s="160">
        <v>13971899</v>
      </c>
      <c r="F17" s="160"/>
      <c r="G17" s="160"/>
      <c r="H17" s="160"/>
      <c r="I17" s="160"/>
      <c r="J17" s="160"/>
      <c r="K17" s="160"/>
    </row>
    <row r="18" spans="1:11" ht="27.75" customHeight="1">
      <c r="A18" s="145"/>
      <c r="B18" s="265"/>
      <c r="C18" s="158"/>
      <c r="D18" s="159"/>
      <c r="E18" s="160"/>
      <c r="F18" s="160"/>
      <c r="G18" s="160"/>
      <c r="H18" s="160"/>
      <c r="I18" s="160"/>
      <c r="J18" s="160"/>
      <c r="K18" s="160"/>
    </row>
    <row r="19" spans="1:11" ht="27.75" customHeight="1">
      <c r="A19" s="145" t="s">
        <v>247</v>
      </c>
      <c r="B19" s="265">
        <v>2669114017</v>
      </c>
      <c r="C19" s="158">
        <v>242332331</v>
      </c>
      <c r="D19" s="159">
        <v>698622290</v>
      </c>
      <c r="E19" s="160">
        <v>1970491727</v>
      </c>
      <c r="F19" s="160"/>
      <c r="G19" s="160"/>
      <c r="H19" s="160"/>
      <c r="I19" s="160"/>
      <c r="J19" s="160"/>
      <c r="K19" s="160"/>
    </row>
    <row r="20" spans="1:11" ht="27.75" customHeight="1">
      <c r="A20" s="145" t="s">
        <v>248</v>
      </c>
      <c r="B20" s="265">
        <v>11245918313</v>
      </c>
      <c r="C20" s="158">
        <v>944360640</v>
      </c>
      <c r="D20" s="159">
        <v>3761266132</v>
      </c>
      <c r="E20" s="160">
        <v>6088363081</v>
      </c>
      <c r="F20" s="160"/>
      <c r="G20" s="160">
        <v>1396289100</v>
      </c>
      <c r="H20" s="160"/>
      <c r="I20" s="160"/>
      <c r="J20" s="160"/>
      <c r="K20" s="160"/>
    </row>
    <row r="21" spans="1:11" ht="27.75" customHeight="1">
      <c r="A21" s="145"/>
      <c r="B21" s="265"/>
      <c r="C21" s="158"/>
      <c r="D21" s="159"/>
      <c r="E21" s="160"/>
      <c r="F21" s="160"/>
      <c r="G21" s="160"/>
      <c r="H21" s="160"/>
      <c r="I21" s="160"/>
      <c r="J21" s="160"/>
      <c r="K21" s="160"/>
    </row>
    <row r="22" spans="1:11" ht="27.75" customHeight="1">
      <c r="A22" s="89"/>
      <c r="B22" s="162"/>
      <c r="C22" s="158"/>
      <c r="D22" s="159"/>
      <c r="E22" s="160"/>
      <c r="F22" s="160"/>
      <c r="G22" s="160"/>
      <c r="H22" s="160"/>
      <c r="I22" s="160"/>
      <c r="J22" s="160"/>
      <c r="K22" s="160"/>
    </row>
    <row r="23" spans="1:11" ht="27.75" customHeight="1">
      <c r="A23" s="164" t="s">
        <v>3</v>
      </c>
      <c r="B23" s="160">
        <f t="shared" ref="B23:J23" si="0">SUM(B6:B22)</f>
        <v>50447712962</v>
      </c>
      <c r="C23" s="163">
        <f t="shared" si="0"/>
        <v>5081748955</v>
      </c>
      <c r="D23" s="159">
        <f t="shared" si="0"/>
        <v>29032865748</v>
      </c>
      <c r="E23" s="159">
        <f t="shared" si="0"/>
        <v>11500238614</v>
      </c>
      <c r="F23" s="159">
        <f t="shared" si="0"/>
        <v>4148083951</v>
      </c>
      <c r="G23" s="159">
        <f t="shared" si="0"/>
        <v>4226107149</v>
      </c>
      <c r="H23" s="159">
        <f t="shared" si="0"/>
        <v>0</v>
      </c>
      <c r="I23" s="159">
        <f t="shared" si="0"/>
        <v>0</v>
      </c>
      <c r="J23" s="159">
        <f t="shared" si="0"/>
        <v>0</v>
      </c>
      <c r="K23" s="159">
        <f>SUM(K6:K22)</f>
        <v>1540417500</v>
      </c>
    </row>
  </sheetData>
  <mergeCells count="8">
    <mergeCell ref="H3:H4"/>
    <mergeCell ref="K3:K4"/>
    <mergeCell ref="A3:A4"/>
    <mergeCell ref="B3:B4"/>
    <mergeCell ref="D3:D4"/>
    <mergeCell ref="E3:E4"/>
    <mergeCell ref="F3:F4"/>
    <mergeCell ref="G3:G4"/>
  </mergeCells>
  <phoneticPr fontId="6"/>
  <printOptions horizontalCentered="1"/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view="pageBreakPreview" zoomScaleNormal="80" zoomScaleSheetLayoutView="100" workbookViewId="0">
      <selection activeCell="G15" sqref="G15"/>
    </sheetView>
  </sheetViews>
  <sheetFormatPr defaultRowHeight="13.5"/>
  <cols>
    <col min="1" max="1" width="16.125" style="28" customWidth="1"/>
    <col min="2" max="2" width="16.125" style="19" customWidth="1"/>
    <col min="3" max="11" width="15.625" style="19" customWidth="1"/>
    <col min="12" max="12" width="0.875" style="19" customWidth="1"/>
    <col min="13" max="13" width="13.625" style="19" customWidth="1"/>
    <col min="14" max="16384" width="9" style="28"/>
  </cols>
  <sheetData>
    <row r="1" spans="1:11" s="19" customFormat="1" ht="34.5" customHeight="1">
      <c r="A1" s="122" t="s">
        <v>193</v>
      </c>
      <c r="B1" s="122"/>
      <c r="C1" s="20"/>
      <c r="D1" s="20"/>
      <c r="E1" s="20"/>
      <c r="F1" s="20"/>
      <c r="G1" s="20"/>
      <c r="H1" s="20"/>
      <c r="I1" s="294" t="str">
        <f>単位</f>
        <v>（単位：千円）</v>
      </c>
      <c r="J1" s="294"/>
      <c r="K1" s="20"/>
    </row>
    <row r="2" spans="1:11" s="19" customFormat="1" ht="20.100000000000001" customHeight="1">
      <c r="A2" s="288" t="s">
        <v>78</v>
      </c>
      <c r="B2" s="305" t="s">
        <v>36</v>
      </c>
      <c r="C2" s="306" t="s">
        <v>97</v>
      </c>
      <c r="D2" s="290" t="s">
        <v>98</v>
      </c>
      <c r="E2" s="290" t="s">
        <v>99</v>
      </c>
      <c r="F2" s="290" t="s">
        <v>100</v>
      </c>
      <c r="G2" s="290" t="s">
        <v>101</v>
      </c>
      <c r="H2" s="290" t="s">
        <v>102</v>
      </c>
      <c r="I2" s="290" t="s">
        <v>103</v>
      </c>
      <c r="J2" s="290" t="s">
        <v>104</v>
      </c>
      <c r="K2" s="303"/>
    </row>
    <row r="3" spans="1:11" s="19" customFormat="1" ht="20.100000000000001" customHeight="1">
      <c r="A3" s="288"/>
      <c r="B3" s="305"/>
      <c r="C3" s="307"/>
      <c r="D3" s="298"/>
      <c r="E3" s="298"/>
      <c r="F3" s="298"/>
      <c r="G3" s="298"/>
      <c r="H3" s="298"/>
      <c r="I3" s="298"/>
      <c r="J3" s="298"/>
      <c r="K3" s="304"/>
    </row>
    <row r="4" spans="1:11" s="19" customFormat="1" ht="30" customHeight="1">
      <c r="A4" s="266" t="s">
        <v>266</v>
      </c>
      <c r="B4" s="352">
        <f>SUM(C4:I4)</f>
        <v>36532680632</v>
      </c>
      <c r="C4" s="165">
        <v>35027276363</v>
      </c>
      <c r="D4" s="166">
        <v>1505404269</v>
      </c>
      <c r="E4" s="166"/>
      <c r="F4" s="166"/>
      <c r="G4" s="166"/>
      <c r="H4" s="166"/>
      <c r="I4" s="166"/>
      <c r="J4" s="167"/>
      <c r="K4" s="22"/>
    </row>
    <row r="5" spans="1:11" s="19" customFormat="1" ht="30" customHeight="1">
      <c r="A5" s="266" t="s">
        <v>265</v>
      </c>
      <c r="B5" s="352">
        <f>SUM(C5:I5)</f>
        <v>2669114017</v>
      </c>
      <c r="C5" s="165">
        <v>1506526074</v>
      </c>
      <c r="D5" s="166">
        <v>150489889</v>
      </c>
      <c r="E5" s="166">
        <v>404810165</v>
      </c>
      <c r="F5" s="166">
        <v>328658316</v>
      </c>
      <c r="G5" s="166">
        <v>129279909</v>
      </c>
      <c r="H5" s="166">
        <v>34975792</v>
      </c>
      <c r="I5" s="166">
        <v>114373872</v>
      </c>
      <c r="J5" s="167"/>
      <c r="K5" s="22"/>
    </row>
    <row r="6" spans="1:11" s="19" customFormat="1" ht="30" customHeight="1">
      <c r="A6" s="266" t="s">
        <v>248</v>
      </c>
      <c r="B6" s="352">
        <f>SUM(C6:I6)</f>
        <v>11245918313</v>
      </c>
      <c r="C6" s="165">
        <v>3330072262</v>
      </c>
      <c r="D6" s="166">
        <v>3881917439</v>
      </c>
      <c r="E6" s="166">
        <v>2918211153</v>
      </c>
      <c r="F6" s="166">
        <v>302245722</v>
      </c>
      <c r="G6" s="166">
        <v>221198840</v>
      </c>
      <c r="H6" s="166">
        <v>209120747</v>
      </c>
      <c r="I6" s="166">
        <v>383152150</v>
      </c>
      <c r="J6" s="167"/>
      <c r="K6" s="22"/>
    </row>
    <row r="7" spans="1:11" s="19" customFormat="1"/>
    <row r="8" spans="1:11" s="19" customFormat="1"/>
    <row r="9" spans="1:11" s="19" customFormat="1" ht="34.5" customHeight="1">
      <c r="A9" s="122" t="s">
        <v>194</v>
      </c>
      <c r="C9" s="20"/>
      <c r="D9" s="20"/>
      <c r="E9" s="20"/>
      <c r="F9" s="20"/>
      <c r="G9" s="20"/>
      <c r="H9" s="20"/>
      <c r="I9" s="20"/>
      <c r="J9" s="20"/>
      <c r="K9" s="21"/>
    </row>
    <row r="10" spans="1:11" s="19" customFormat="1" ht="20.100000000000001" customHeight="1">
      <c r="A10" s="289"/>
      <c r="B10" s="305" t="s">
        <v>36</v>
      </c>
      <c r="C10" s="306" t="s">
        <v>105</v>
      </c>
      <c r="D10" s="290" t="s">
        <v>106</v>
      </c>
      <c r="E10" s="290" t="s">
        <v>107</v>
      </c>
      <c r="F10" s="290" t="s">
        <v>108</v>
      </c>
      <c r="G10" s="290" t="s">
        <v>109</v>
      </c>
      <c r="H10" s="290" t="s">
        <v>110</v>
      </c>
      <c r="I10" s="290" t="s">
        <v>111</v>
      </c>
      <c r="J10" s="290" t="s">
        <v>112</v>
      </c>
      <c r="K10" s="290" t="s">
        <v>113</v>
      </c>
    </row>
    <row r="11" spans="1:11" s="19" customFormat="1" ht="20.100000000000001" customHeight="1">
      <c r="A11" s="289"/>
      <c r="B11" s="305"/>
      <c r="C11" s="307"/>
      <c r="D11" s="298"/>
      <c r="E11" s="298"/>
      <c r="F11" s="298"/>
      <c r="G11" s="298"/>
      <c r="H11" s="298"/>
      <c r="I11" s="298"/>
      <c r="J11" s="298"/>
      <c r="K11" s="298"/>
    </row>
    <row r="12" spans="1:11" s="19" customFormat="1" ht="34.15" customHeight="1">
      <c r="A12" s="266" t="s">
        <v>266</v>
      </c>
      <c r="B12" s="352">
        <f>SUM(C12:K12)</f>
        <v>36532680632</v>
      </c>
      <c r="C12" s="165">
        <v>3895055984</v>
      </c>
      <c r="D12" s="166">
        <v>4167662528</v>
      </c>
      <c r="E12" s="166">
        <v>4067621182</v>
      </c>
      <c r="F12" s="166">
        <v>3627672871</v>
      </c>
      <c r="G12" s="166">
        <v>3218423166</v>
      </c>
      <c r="H12" s="166">
        <v>11128841701</v>
      </c>
      <c r="I12" s="166">
        <v>5048428905</v>
      </c>
      <c r="J12" s="166">
        <v>1378974295</v>
      </c>
      <c r="K12" s="167"/>
    </row>
    <row r="13" spans="1:11" s="19" customFormat="1" ht="34.15" customHeight="1">
      <c r="A13" s="266" t="s">
        <v>265</v>
      </c>
      <c r="B13" s="352">
        <f>SUM(C13:K13)</f>
        <v>2669114017</v>
      </c>
      <c r="C13" s="165">
        <v>242332331</v>
      </c>
      <c r="D13" s="166">
        <v>243057835</v>
      </c>
      <c r="E13" s="166">
        <v>226943253</v>
      </c>
      <c r="F13" s="166">
        <v>206875466</v>
      </c>
      <c r="G13" s="166">
        <v>161669746</v>
      </c>
      <c r="H13" s="166">
        <v>569711730</v>
      </c>
      <c r="I13" s="166">
        <v>448324422</v>
      </c>
      <c r="J13" s="166">
        <v>273726750</v>
      </c>
      <c r="K13" s="167">
        <v>296472484</v>
      </c>
    </row>
    <row r="14" spans="1:11" s="19" customFormat="1" ht="30" customHeight="1">
      <c r="A14" s="266" t="s">
        <v>248</v>
      </c>
      <c r="B14" s="352">
        <f>SUM(C14:K14)</f>
        <v>11245918313</v>
      </c>
      <c r="C14" s="165">
        <v>944360640</v>
      </c>
      <c r="D14" s="166">
        <v>867633861</v>
      </c>
      <c r="E14" s="166">
        <v>784444865</v>
      </c>
      <c r="F14" s="166">
        <v>731265855</v>
      </c>
      <c r="G14" s="166">
        <v>679661555</v>
      </c>
      <c r="H14" s="166">
        <v>2853733858</v>
      </c>
      <c r="I14" s="166">
        <v>2191791712</v>
      </c>
      <c r="J14" s="167">
        <v>1464231044</v>
      </c>
      <c r="K14" s="267">
        <v>728794923</v>
      </c>
    </row>
    <row r="15" spans="1:11" s="19" customFormat="1"/>
    <row r="16" spans="1:11" s="19" customFormat="1"/>
    <row r="17" spans="1:8" s="19" customFormat="1" ht="34.5" customHeight="1">
      <c r="A17" s="122" t="s">
        <v>195</v>
      </c>
      <c r="E17" s="20"/>
      <c r="F17" s="20"/>
      <c r="G17" s="20"/>
      <c r="H17" s="21"/>
    </row>
    <row r="18" spans="1:8" s="19" customFormat="1" ht="20.100000000000001" customHeight="1">
      <c r="A18" s="290" t="s">
        <v>114</v>
      </c>
      <c r="B18" s="291"/>
      <c r="C18" s="299" t="s">
        <v>115</v>
      </c>
      <c r="D18" s="299"/>
      <c r="E18" s="299"/>
      <c r="F18" s="299"/>
      <c r="G18" s="299"/>
      <c r="H18" s="300"/>
    </row>
    <row r="19" spans="1:8" s="19" customFormat="1" ht="20.100000000000001" customHeight="1">
      <c r="A19" s="290"/>
      <c r="B19" s="291"/>
      <c r="C19" s="301"/>
      <c r="D19" s="301"/>
      <c r="E19" s="301"/>
      <c r="F19" s="301"/>
      <c r="G19" s="301"/>
      <c r="H19" s="302"/>
    </row>
    <row r="20" spans="1:8" s="19" customFormat="1" ht="32.450000000000003" customHeight="1">
      <c r="A20" s="292"/>
      <c r="B20" s="293"/>
      <c r="C20" s="295"/>
      <c r="D20" s="296"/>
      <c r="E20" s="296"/>
      <c r="F20" s="296"/>
      <c r="G20" s="296"/>
      <c r="H20" s="297"/>
    </row>
  </sheetData>
  <mergeCells count="27">
    <mergeCell ref="K10:K11"/>
    <mergeCell ref="C18:H19"/>
    <mergeCell ref="H2:H3"/>
    <mergeCell ref="I2:I3"/>
    <mergeCell ref="J2:J3"/>
    <mergeCell ref="K2:K3"/>
    <mergeCell ref="C10:C11"/>
    <mergeCell ref="D10:D11"/>
    <mergeCell ref="E10:E11"/>
    <mergeCell ref="F10:F11"/>
    <mergeCell ref="G10:G11"/>
    <mergeCell ref="C2:C3"/>
    <mergeCell ref="D2:D3"/>
    <mergeCell ref="A2:A3"/>
    <mergeCell ref="A10:A11"/>
    <mergeCell ref="A18:B19"/>
    <mergeCell ref="A20:B20"/>
    <mergeCell ref="I1:J1"/>
    <mergeCell ref="C20:H20"/>
    <mergeCell ref="H10:H11"/>
    <mergeCell ref="I10:I11"/>
    <mergeCell ref="J10:J11"/>
    <mergeCell ref="E2:E3"/>
    <mergeCell ref="F2:F3"/>
    <mergeCell ref="G2:G3"/>
    <mergeCell ref="B10:B11"/>
    <mergeCell ref="B2:B3"/>
  </mergeCells>
  <phoneticPr fontId="6"/>
  <printOptions horizontalCentered="1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有形固定資産の明細</vt:lpstr>
      <vt:lpstr>有形固定資産に係る行政目的別の明細</vt:lpstr>
      <vt:lpstr>増減の明細</vt:lpstr>
      <vt:lpstr>増減の明細 </vt:lpstr>
      <vt:lpstr>基金 </vt:lpstr>
      <vt:lpstr>貸付金</vt:lpstr>
      <vt:lpstr>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sheet1税収</vt:lpstr>
      <vt:lpstr>sheet1税収 (国保)</vt:lpstr>
      <vt:lpstr>sheet1税収 (介護) (2)</vt:lpstr>
      <vt:lpstr>sheet1税収 (空) (3)</vt:lpstr>
      <vt:lpstr>sheet1税収 (空) (4)</vt:lpstr>
      <vt:lpstr>資金明細 (2)</vt:lpstr>
      <vt:lpstr>引当金!Print_Area</vt:lpstr>
      <vt:lpstr>'基金 '!Print_Area</vt:lpstr>
      <vt:lpstr>財源情報明細!Print_Area</vt:lpstr>
      <vt:lpstr>財源明細!Print_Area</vt:lpstr>
      <vt:lpstr>資金明細!Print_Area</vt:lpstr>
      <vt:lpstr>'増減の明細 '!Print_Area</vt:lpstr>
      <vt:lpstr>貸付金!Print_Area</vt:lpstr>
      <vt:lpstr>'地方債（借入先別）'!Print_Area</vt:lpstr>
      <vt:lpstr>'地方債（利率別など）'!Print_Area</vt:lpstr>
      <vt:lpstr>補助金!Print_Area</vt:lpstr>
      <vt:lpstr>財源明細!Print_Titles</vt:lpstr>
      <vt:lpstr>'増減の明細 '!Print_Titles</vt:lpstr>
      <vt:lpstr>長期延滞債権!Print_Titles</vt:lpstr>
      <vt:lpstr>有形固定資産に係る行政目的別の明細!Print_Titles</vt:lpstr>
      <vt:lpstr>有形固定資産の明細!Print_Titles</vt:lpstr>
      <vt:lpstr>単位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飛澤 惇</cp:lastModifiedBy>
  <cp:lastPrinted>2022-01-19T02:09:25Z</cp:lastPrinted>
  <dcterms:created xsi:type="dcterms:W3CDTF">2014-03-27T08:10:30Z</dcterms:created>
  <dcterms:modified xsi:type="dcterms:W3CDTF">2022-01-19T02:52:59Z</dcterms:modified>
</cp:coreProperties>
</file>