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ァイル\R2年度\1204_各種回答\08_庁外照会・回答（県）７月～９月\20200819_財政状況資料集追加分\県回答\●県へ回答\"/>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2"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DB102" i="12" l="1"/>
  <c r="CW102" i="12"/>
  <c r="CR102"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s="1"/>
  <c r="BE41" i="10"/>
  <c r="AM41" i="10"/>
  <c r="U41" i="10"/>
  <c r="E41" i="10"/>
  <c r="C41" i="10"/>
  <c r="DG40" i="10"/>
  <c r="CQ40" i="10"/>
  <c r="CO40" i="10"/>
  <c r="BY40" i="10"/>
  <c r="BW40" i="10" s="1"/>
  <c r="BE40" i="10"/>
  <c r="AM40" i="10"/>
  <c r="U40" i="10"/>
  <c r="E40" i="10"/>
  <c r="C40" i="10"/>
  <c r="DG39" i="10"/>
  <c r="CQ39" i="10"/>
  <c r="CO39" i="10"/>
  <c r="BY39" i="10"/>
  <c r="BW39" i="10" s="1"/>
  <c r="BE39" i="10"/>
  <c r="AM39" i="10"/>
  <c r="U39" i="10"/>
  <c r="E39" i="10"/>
  <c r="C39" i="10"/>
  <c r="DG38" i="10"/>
  <c r="CQ38" i="10"/>
  <c r="CO38" i="10"/>
  <c r="BY38" i="10"/>
  <c r="BW38" i="10" s="1"/>
  <c r="BE38" i="10"/>
  <c r="AM38" i="10"/>
  <c r="U38" i="10"/>
  <c r="E38" i="10"/>
  <c r="C38" i="10"/>
  <c r="DG37" i="10"/>
  <c r="CQ37" i="10"/>
  <c r="CO37" i="10"/>
  <c r="BY37" i="10"/>
  <c r="BW37" i="10" s="1"/>
  <c r="BE37" i="10"/>
  <c r="AM37" i="10"/>
  <c r="U37" i="10"/>
  <c r="E37" i="10"/>
  <c r="C37" i="10"/>
  <c r="DG36" i="10"/>
  <c r="CQ36" i="10"/>
  <c r="CO36" i="10"/>
  <c r="BY36" i="10"/>
  <c r="BW36" i="10" s="1"/>
  <c r="BE36" i="10"/>
  <c r="AM36" i="10"/>
  <c r="W36" i="10"/>
  <c r="U36" i="10"/>
  <c r="E36" i="10"/>
  <c r="C36" i="10"/>
  <c r="DG35" i="10"/>
  <c r="CQ35" i="10"/>
  <c r="CO35" i="10"/>
  <c r="BY35" i="10"/>
  <c r="BW35" i="10"/>
  <c r="BE35" i="10"/>
  <c r="AO35" i="10"/>
  <c r="AM35" i="10"/>
  <c r="W35" i="10"/>
  <c r="U35" i="10"/>
  <c r="E35" i="10"/>
  <c r="C35" i="10"/>
  <c r="DG34" i="10"/>
  <c r="CQ34" i="10"/>
  <c r="CO34" i="10"/>
  <c r="BY34" i="10"/>
  <c r="BW34" i="10" s="1"/>
  <c r="BE34" i="10"/>
  <c r="AO34" i="10"/>
  <c r="AM34" i="10"/>
  <c r="W34" i="10"/>
  <c r="U34" i="10"/>
  <c r="E34" i="10"/>
  <c r="C34" i="10"/>
</calcChain>
</file>

<file path=xl/sharedStrings.xml><?xml version="1.0" encoding="utf-8"?>
<sst xmlns="http://schemas.openxmlformats.org/spreadsheetml/2006/main" count="1060" uniqueCount="594">
  <si>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</si>
  <si>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</si>
  <si>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</si>
  <si>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</si>
  <si>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</si>
  <si>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</si>
  <si>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</si>
  <si>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</si>
  <si>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</si>
  <si>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</si>
  <si>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</si>
  <si>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</si>
  <si>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</si>
  <si>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</si>
  <si>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</si>
  <si>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</si>
  <si>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</si>
  <si>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</si>
  <si>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</si>
  <si>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</si>
  <si>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</si>
  <si>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</si>
  <si>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</si>
  <si>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</si>
  <si>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</si>
  <si>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</si>
  <si>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</si>
  <si>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</si>
  <si>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</si>
  <si>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</si>
  <si>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</si>
  <si>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</si>
  <si>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</si>
  <si>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</si>
  <si>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</si>
  <si>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</si>
  <si>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</si>
  <si>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</si>
  <si>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</si>
  <si>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</si>
  <si>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</si>
  <si>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</si>
  <si>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</si>
  <si>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</si>
  <si>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</si>
  <si>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</si>
  <si>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</si>
  <si>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財政調整基金</t>
    <rPh sb="0" eb="2">
      <t>ザイセイ</t>
    </rPh>
    <rPh sb="2" eb="4">
      <t>チョウセイ</t>
    </rPh>
    <rPh sb="4" eb="6">
      <t>キキン</t>
    </rPh>
    <phoneticPr fontId="5"/>
  </si>
  <si>
    <t>その他特定目的基金</t>
    <rPh sb="2" eb="3">
      <t>タ</t>
    </rPh>
    <rPh sb="3" eb="5">
      <t>トクテイ</t>
    </rPh>
    <rPh sb="5" eb="7">
      <t>モクテキ</t>
    </rPh>
    <rPh sb="7" eb="9">
      <t>キキン</t>
    </rPh>
    <phoneticPr fontId="5"/>
  </si>
  <si>
    <t>当該団体(円)</t>
  </si>
  <si>
    <t>実質収支比率等に係る経年分析</t>
  </si>
  <si>
    <t>実質収支額</t>
    <phoneticPr fontId="13"/>
  </si>
  <si>
    <t>財政調整基金残高</t>
    <phoneticPr fontId="5"/>
  </si>
  <si>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</si>
  <si>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</si>
  <si>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</si>
  <si>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</si>
  <si>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</si>
  <si>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</si>
  <si>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</si>
  <si>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3"/>
  </si>
  <si>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</si>
  <si>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</si>
  <si>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</si>
  <si>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</si>
  <si>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</si>
  <si>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</si>
  <si>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</si>
  <si>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</si>
  <si>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</si>
  <si>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</si>
  <si>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</si>
  <si>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</si>
  <si>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</si>
  <si>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</si>
  <si>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</si>
  <si>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</si>
  <si>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</si>
  <si>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</si>
  <si>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</si>
  <si>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</si>
  <si>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</si>
  <si>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</si>
  <si>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</si>
  <si>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</si>
  <si>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</si>
  <si>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</si>
  <si>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</si>
  <si>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</si>
  <si>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</si>
  <si>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</si>
  <si>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</si>
  <si>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2"/>
  </si>
  <si>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</si>
  <si>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</si>
  <si>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</si>
  <si>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</si>
  <si>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</si>
  <si>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</si>
  <si>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2"/>
  </si>
  <si>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</si>
  <si>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</si>
  <si>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</si>
  <si>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</si>
  <si>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</si>
  <si>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</si>
  <si>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</si>
  <si>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</si>
  <si>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</si>
  <si>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</si>
  <si>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</si>
  <si>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</si>
  <si>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</si>
  <si>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</si>
  <si>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</si>
  <si>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</si>
  <si>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</si>
  <si>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</si>
  <si>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</si>
  <si>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</si>
  <si>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</si>
  <si>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</si>
  <si>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</si>
  <si>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</si>
  <si>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</si>
  <si>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</si>
  <si>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</si>
  <si>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</si>
  <si>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</si>
  <si>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</si>
  <si>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</si>
  <si>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</si>
  <si>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</si>
  <si>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</si>
  <si>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</si>
  <si>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</si>
  <si>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</si>
  <si>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</si>
  <si>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</si>
  <si>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</si>
  <si>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2"/>
  </si>
  <si>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</si>
  <si>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</si>
  <si>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</si>
  <si>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</si>
  <si>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</si>
  <si>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</si>
  <si>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</si>
  <si>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</si>
  <si>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</si>
  <si>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2"/>
  </si>
  <si>
    <t>うち日本人(％)</t>
    <phoneticPr fontId="5"/>
  </si>
  <si>
    <t>-0.7</t>
    <phoneticPr fontId="5"/>
  </si>
  <si>
    <t>第3次</t>
    <rPh sb="0" eb="1">
      <t>ダイ</t>
    </rPh>
    <rPh sb="2" eb="3">
      <t>ジ</t>
    </rPh>
    <phoneticPr fontId="5"/>
  </si>
  <si>
    <t>標準税収入額等</t>
    <phoneticPr fontId="22"/>
  </si>
  <si>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</si>
  <si>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</si>
  <si>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人口密度 (人/k㎡)</t>
    <rPh sb="0" eb="2">
      <t>ジンコウ</t>
    </rPh>
    <rPh sb="2" eb="4">
      <t>ミツド</t>
    </rPh>
    <phoneticPr fontId="5"/>
  </si>
  <si>
    <t>歳入一般財源等</t>
    <rPh sb="0" eb="2">
      <t>サイニュウ</t>
    </rPh>
    <rPh sb="2" eb="4">
      <t>イッパン</t>
    </rPh>
    <rPh sb="4" eb="6">
      <t>ザイゲン</t>
    </rPh>
    <rPh sb="6" eb="7">
      <t>トウ</t>
    </rPh>
    <phoneticPr fontId="22"/>
  </si>
  <si>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</si>
  <si>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</si>
  <si>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</si>
  <si>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</si>
  <si>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</si>
  <si>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</si>
  <si>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</si>
  <si>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</si>
  <si>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</si>
  <si>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</si>
  <si>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</si>
  <si>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</si>
  <si>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</si>
  <si>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</si>
  <si>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</si>
  <si>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</si>
  <si>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</si>
  <si>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</si>
  <si>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</si>
  <si>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</si>
  <si>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</si>
  <si>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2"/>
  </si>
  <si>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</si>
  <si>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</si>
  <si>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2"/>
  </si>
  <si>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</si>
  <si>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</si>
  <si>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</si>
  <si>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</si>
  <si>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</si>
  <si>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</si>
  <si>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</si>
  <si>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</si>
  <si>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</si>
  <si>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</si>
  <si>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</si>
  <si>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</si>
  <si>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</si>
  <si>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</si>
  <si>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</si>
  <si>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</si>
  <si>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</si>
  <si>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</si>
  <si>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</si>
  <si>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</si>
  <si>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</si>
  <si>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</si>
  <si>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</si>
  <si>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</si>
  <si>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</si>
  <si>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</si>
  <si>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</si>
  <si>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6"/>
  </si>
  <si>
    <t>平成30年度</t>
    <phoneticPr fontId="22"/>
  </si>
  <si>
    <t>埼玉県狭山市</t>
    <phoneticPr fontId="22"/>
  </si>
  <si>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</si>
  <si>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</si>
  <si>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</si>
  <si>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</si>
  <si>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</si>
  <si>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</si>
  <si>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</si>
  <si>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</si>
  <si>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</si>
  <si>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</si>
  <si>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</si>
  <si>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</si>
  <si>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</si>
  <si>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</si>
  <si>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</si>
  <si>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</si>
  <si>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</si>
  <si>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</si>
  <si>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</si>
  <si>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</si>
  <si>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</si>
  <si>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</si>
  <si>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1"/>
  </si>
  <si>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</si>
  <si>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</si>
  <si>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</si>
  <si>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1"/>
  </si>
  <si>
    <t>　　　所得割</t>
    <phoneticPr fontId="5"/>
  </si>
  <si>
    <t>衛生費</t>
  </si>
  <si>
    <t>分離課税所得割交付金</t>
    <phoneticPr fontId="22"/>
  </si>
  <si>
    <t>　　　法人均等割</t>
    <phoneticPr fontId="5"/>
  </si>
  <si>
    <t>労働費</t>
  </si>
  <si>
    <t>道府県民税所得割臨時交付金</t>
    <phoneticPr fontId="22"/>
  </si>
  <si>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</si>
  <si>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</si>
  <si>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</si>
  <si>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</si>
  <si>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</si>
  <si>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</si>
  <si>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</si>
  <si>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</si>
  <si>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</si>
  <si>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</si>
  <si>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</si>
  <si>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</si>
  <si>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</si>
  <si>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</si>
  <si>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</si>
  <si>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</si>
  <si>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</si>
  <si>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3"/>
  </si>
  <si>
    <t>　　特別土地保有税</t>
    <phoneticPr fontId="5"/>
  </si>
  <si>
    <t>公債費</t>
  </si>
  <si>
    <t>地方交付税</t>
  </si>
  <si>
    <t>　法定外普通税</t>
    <phoneticPr fontId="5"/>
  </si>
  <si>
    <t>諸支出金</t>
    <rPh sb="3" eb="4">
      <t>キン</t>
    </rPh>
    <phoneticPr fontId="22"/>
  </si>
  <si>
    <t>　普通交付税</t>
    <phoneticPr fontId="5"/>
  </si>
  <si>
    <t>目的税</t>
  </si>
  <si>
    <t>前年度繰上充用金</t>
    <phoneticPr fontId="5"/>
  </si>
  <si>
    <t>　特別交付税</t>
    <phoneticPr fontId="5"/>
  </si>
  <si>
    <t>　法定目的税</t>
    <phoneticPr fontId="5"/>
  </si>
  <si>
    <t>歳出合計</t>
  </si>
  <si>
    <t>　震災復興特別交付税</t>
    <phoneticPr fontId="22"/>
  </si>
  <si>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</si>
  <si>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</si>
  <si>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</si>
  <si>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</si>
  <si>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</si>
  <si>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</si>
  <si>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</si>
  <si>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</si>
  <si>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</si>
  <si>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</si>
  <si>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</si>
  <si>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</si>
  <si>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</si>
  <si>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</si>
  <si>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</si>
  <si>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</si>
  <si>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</si>
  <si>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</si>
  <si>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</si>
  <si>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</si>
  <si>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</si>
  <si>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</si>
  <si>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</si>
  <si>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</si>
  <si>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</si>
  <si>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</si>
  <si>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</si>
  <si>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</si>
  <si>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</si>
  <si>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</si>
  <si>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</si>
  <si>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</si>
  <si>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</si>
  <si>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2"/>
  </si>
  <si>
    <t>寄附金</t>
  </si>
  <si>
    <t>・計</t>
    <phoneticPr fontId="5"/>
  </si>
  <si>
    <t>市町村民税</t>
    <rPh sb="0" eb="3">
      <t>シチョウソン</t>
    </rPh>
    <rPh sb="3" eb="4">
      <t>ミン</t>
    </rPh>
    <rPh sb="4" eb="5">
      <t>ゼイ</t>
    </rPh>
    <phoneticPr fontId="5"/>
  </si>
  <si>
    <t>　うち利子</t>
    <phoneticPr fontId="22"/>
  </si>
  <si>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</si>
  <si>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</si>
  <si>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</si>
  <si>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</si>
  <si>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</si>
  <si>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</si>
  <si>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</si>
  <si>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</si>
  <si>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</si>
  <si>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</si>
  <si>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</si>
  <si>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</si>
  <si>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</si>
  <si>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3"/>
  </si>
  <si>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</si>
  <si>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</si>
  <si>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</si>
  <si>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</si>
  <si>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</si>
  <si>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</si>
  <si>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</si>
  <si>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</si>
  <si>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</si>
  <si>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</si>
  <si>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</si>
  <si>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</si>
  <si>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</si>
  <si>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</si>
  <si>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</si>
  <si>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</si>
  <si>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</si>
  <si>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</si>
  <si>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</si>
  <si>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</si>
  <si>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</si>
  <si>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</si>
  <si>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</si>
  <si>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</si>
  <si>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</si>
  <si>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</si>
  <si>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</si>
  <si>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</si>
  <si>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</si>
  <si>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</si>
  <si>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</si>
  <si>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</si>
  <si>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</si>
  <si>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</si>
  <si>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埼玉県狭山市</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</si>
  <si>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</si>
  <si>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</si>
  <si>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</si>
  <si>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</si>
  <si>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</si>
  <si>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</si>
  <si>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</si>
  <si>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</si>
  <si>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</si>
  <si>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</si>
  <si>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</si>
  <si>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</si>
  <si>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</si>
  <si>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</si>
  <si>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</si>
  <si>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</si>
  <si>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</si>
  <si>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</si>
  <si>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</si>
  <si>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</si>
  <si>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狭山市駅東口土地区画整理事業特別会計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</si>
  <si>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</si>
  <si>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</si>
  <si>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</si>
  <si>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</si>
  <si>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</si>
  <si>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</si>
  <si>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</si>
  <si>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</si>
  <si>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</si>
  <si>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</si>
  <si>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</si>
  <si>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</si>
  <si>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</si>
  <si>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</si>
  <si>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</si>
  <si>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</si>
  <si>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</si>
  <si>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</si>
  <si>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</si>
  <si>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</si>
  <si>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</si>
  <si>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</si>
  <si>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</si>
  <si>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8"/>
  </si>
  <si>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</si>
  <si>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</si>
  <si>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</si>
  <si>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</si>
  <si>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</si>
  <si>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</si>
  <si>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</si>
  <si>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</si>
  <si>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</si>
  <si>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</si>
  <si>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</si>
  <si>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</si>
  <si>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8"/>
  </si>
  <si>
    <t>平成28年度</t>
    <rPh sb="0" eb="2">
      <t>ヘイセイ</t>
    </rPh>
    <rPh sb="4" eb="6">
      <t>ネンド</t>
    </rPh>
    <phoneticPr fontId="5"/>
  </si>
  <si>
    <t>分母比</t>
    <rPh sb="0" eb="2">
      <t>ブンボ</t>
    </rPh>
    <rPh sb="2" eb="3">
      <t>ヒ</t>
    </rPh>
    <phoneticPr fontId="5"/>
  </si>
  <si>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</si>
  <si>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</si>
  <si>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</si>
  <si>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5"/>
  </si>
  <si>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</si>
  <si>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</si>
  <si>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</si>
  <si>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</si>
  <si>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</si>
  <si>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</si>
  <si>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</si>
  <si>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</si>
  <si>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</si>
  <si>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</si>
  <si>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</si>
  <si>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</si>
  <si>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</si>
  <si>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</si>
  <si>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</si>
  <si>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</si>
  <si>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</si>
  <si>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</si>
  <si>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8"/>
  </si>
  <si>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</si>
  <si>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</si>
  <si>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</si>
  <si>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</si>
  <si>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</si>
  <si>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</si>
  <si>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</si>
  <si>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</si>
  <si>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</si>
  <si>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</si>
  <si>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</si>
  <si>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</si>
  <si>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</si>
  <si>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</si>
  <si>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</si>
  <si>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</si>
  <si>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</si>
  <si>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</si>
  <si>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</si>
  <si>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</si>
  <si>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</si>
  <si>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</si>
  <si>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</si>
  <si>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</si>
  <si>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</si>
  <si>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</si>
  <si>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</si>
  <si>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</si>
  <si>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</si>
  <si>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</si>
  <si>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</si>
  <si>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</si>
  <si>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</si>
  <si>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</si>
  <si>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</si>
  <si>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</si>
  <si>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</si>
  <si>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</si>
  <si>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</si>
  <si>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</si>
  <si>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</si>
  <si>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</si>
  <si>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</si>
  <si>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</si>
  <si>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</si>
  <si>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</si>
  <si>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</si>
  <si>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</si>
  <si>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</si>
  <si>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</si>
  <si>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</si>
  <si>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</si>
  <si>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</si>
  <si>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</si>
  <si>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</si>
  <si>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</si>
  <si>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</si>
  <si>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</si>
  <si>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</si>
  <si>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</si>
  <si>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</si>
  <si>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</si>
  <si>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</si>
  <si>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</si>
  <si>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</si>
  <si>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</si>
  <si>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</si>
  <si>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</si>
  <si>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</si>
  <si>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</si>
  <si>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</si>
  <si>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</si>
  <si>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</si>
  <si>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</si>
  <si>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</si>
  <si>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</si>
  <si>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</si>
  <si>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</si>
  <si>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</si>
  <si>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</si>
  <si>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</si>
  <si>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</si>
  <si>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</si>
  <si>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</si>
  <si>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</si>
  <si>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</si>
  <si>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</si>
  <si>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</si>
  <si>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</si>
  <si>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</si>
  <si>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</si>
  <si>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</si>
  <si>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</si>
  <si>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</si>
  <si>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</si>
  <si>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</si>
  <si>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</si>
  <si>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</si>
  <si>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</si>
  <si>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</si>
  <si>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</si>
  <si>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</si>
  <si>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0.86</t>
  </si>
  <si>
    <t>▲ 5.30</t>
  </si>
  <si>
    <t>水道事業会計</t>
  </si>
  <si>
    <t>下水道事業会計</t>
  </si>
  <si>
    <t>一般会計</t>
  </si>
  <si>
    <t>介護保険特別会計</t>
  </si>
  <si>
    <t>国民健康保険特別会計</t>
  </si>
  <si>
    <t>後期高齢者医療特別会計</t>
  </si>
  <si>
    <t>狭山市駅東口土地区画整理事業特別会計</t>
  </si>
  <si>
    <t>その他会計（赤字）</t>
  </si>
  <si>
    <t>その他会計（黒字）</t>
  </si>
  <si>
    <t>H25末</t>
    <phoneticPr fontId="5"/>
  </si>
  <si>
    <t>H26末</t>
    <phoneticPr fontId="5"/>
  </si>
  <si>
    <t>H27末</t>
    <phoneticPr fontId="5"/>
  </si>
  <si>
    <t>H28末</t>
    <phoneticPr fontId="5"/>
  </si>
  <si>
    <t>H29末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</si>
  <si>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</si>
  <si>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</si>
  <si>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</si>
  <si>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</si>
  <si>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</si>
  <si>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</si>
  <si>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</si>
  <si>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</si>
  <si>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交通災害共済事務特別会計</t>
    <rPh sb="0" eb="2">
      <t>コウツウ</t>
    </rPh>
    <rPh sb="2" eb="4">
      <t>サイガイ</t>
    </rPh>
    <rPh sb="4" eb="6">
      <t>キョウサイ</t>
    </rPh>
    <rPh sb="6" eb="8">
      <t>ジム</t>
    </rPh>
    <rPh sb="8" eb="10">
      <t>トクベツ</t>
    </rPh>
    <rPh sb="10" eb="12">
      <t>カイケイ</t>
    </rPh>
    <phoneticPr fontId="2"/>
  </si>
  <si>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</si>
  <si>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</si>
  <si>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</si>
  <si>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</si>
  <si>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</si>
  <si>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や狭山市駅西口地区第一種市街地再開発事業に係る元金償還や入間川及び堀兼学校給食センター更新事業に係る施設取得費の割賦償還が進んだことにより、将来負担額が減少し、また、今後の事業を見据えた積立てを行った結果、基金残高が増加したことなどにより、将来負担比率は低下傾向であり、類似団体の平均を下回っている。一方で、有形固定資産減価償却率は類似団体の平均をやや上回る水準で推移しており、道路・児童館・市民会館では有形固定資産減価償却率が８０％以上になっており、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</si>
  <si>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</si>
  <si>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</si>
  <si>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</si>
  <si>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</si>
  <si>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</si>
  <si>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</si>
  <si>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</si>
  <si>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低い水準にあり、近年低下傾向にある。実質公債費比率については、近年増加傾向であり、30年度には類似団体平均を上回っている。実質公債費比率が上昇している主な要因としては、平成27年度から狭山市駅西口地区第一種市街地再開発事業に係る都市再生機構（UR）割賦償還金の元金返済が開始したことにより増加傾向となっており、平成30年度には平成26年度に借入れを行った市営住宅鵜ノ木団地建替に係る元金償還が開始されたことにより増加している。
　今後は、大規模な都市計画事業の施行や公共施設等総合管理計画に基づく長寿命化や統廃合等を進めるための大規模改修が控えていることから、引き続き起債対象事業の適切な選択に努めるなど、世代間負担の公平化と償還額の平準化を図り、財政の健全化を確保した運営に努める。</t>
    <rPh sb="1" eb="3">
      <t>ショウライ</t>
    </rPh>
    <rPh sb="3" eb="5">
      <t>フタン</t>
    </rPh>
    <rPh sb="5" eb="7">
      <t>ヒリツ</t>
    </rPh>
    <rPh sb="8" eb="10">
      <t>ルイジ</t>
    </rPh>
    <rPh sb="10" eb="12">
      <t>ダンタイ</t>
    </rPh>
    <rPh sb="13" eb="15">
      <t>ヒカク</t>
    </rPh>
    <rPh sb="17" eb="18">
      <t>ヒク</t>
    </rPh>
    <rPh sb="19" eb="21">
      <t>スイジュン</t>
    </rPh>
    <rPh sb="25" eb="27">
      <t>キンネン</t>
    </rPh>
    <rPh sb="27" eb="29">
      <t>テイカ</t>
    </rPh>
    <rPh sb="29" eb="31">
      <t>ケイコウ</t>
    </rPh>
    <rPh sb="35" eb="37">
      <t>ジッシツ</t>
    </rPh>
    <rPh sb="37" eb="40">
      <t>コウサイヒ</t>
    </rPh>
    <rPh sb="40" eb="42">
      <t>ヒリツ</t>
    </rPh>
    <rPh sb="48" eb="50">
      <t>キンネン</t>
    </rPh>
    <rPh sb="50" eb="52">
      <t>ゾウカ</t>
    </rPh>
    <rPh sb="52" eb="54">
      <t>ケイコウ</t>
    </rPh>
    <rPh sb="60" eb="61">
      <t>ネン</t>
    </rPh>
    <rPh sb="61" eb="62">
      <t>ド</t>
    </rPh>
    <rPh sb="64" eb="66">
      <t>ルイジ</t>
    </rPh>
    <rPh sb="66" eb="68">
      <t>ダンタイ</t>
    </rPh>
    <rPh sb="68" eb="70">
      <t>ヘイキン</t>
    </rPh>
    <rPh sb="71" eb="73">
      <t>ウワマワ</t>
    </rPh>
    <rPh sb="78" eb="80">
      <t>ジッシツ</t>
    </rPh>
    <rPh sb="80" eb="83">
      <t>コウサイヒ</t>
    </rPh>
    <rPh sb="83" eb="85">
      <t>ヒリツ</t>
    </rPh>
    <rPh sb="86" eb="88">
      <t>ジョウショウ</t>
    </rPh>
    <rPh sb="92" eb="93">
      <t>オモ</t>
    </rPh>
    <rPh sb="94" eb="96">
      <t>ヨウイン</t>
    </rPh>
    <rPh sb="232" eb="234">
      <t>コンゴ</t>
    </rPh>
    <rPh sb="236" eb="239">
      <t>ダイキボ</t>
    </rPh>
    <rPh sb="240" eb="242">
      <t>トシ</t>
    </rPh>
    <rPh sb="242" eb="244">
      <t>ケイカク</t>
    </rPh>
    <rPh sb="244" eb="246">
      <t>ジギョウ</t>
    </rPh>
    <rPh sb="247" eb="249">
      <t>シコウ</t>
    </rPh>
    <rPh sb="250" eb="252">
      <t>コウキョウ</t>
    </rPh>
    <rPh sb="252" eb="254">
      <t>シセツ</t>
    </rPh>
    <rPh sb="254" eb="255">
      <t>トウ</t>
    </rPh>
    <rPh sb="255" eb="257">
      <t>ソウゴウ</t>
    </rPh>
    <rPh sb="257" eb="259">
      <t>カンリ</t>
    </rPh>
    <rPh sb="259" eb="261">
      <t>ケイカク</t>
    </rPh>
    <rPh sb="262" eb="263">
      <t>モト</t>
    </rPh>
    <rPh sb="265" eb="269">
      <t>チョウジュミョウカ</t>
    </rPh>
    <rPh sb="270" eb="273">
      <t>トウハイゴウ</t>
    </rPh>
    <rPh sb="273" eb="274">
      <t>トウ</t>
    </rPh>
    <rPh sb="275" eb="276">
      <t>スス</t>
    </rPh>
    <rPh sb="281" eb="284">
      <t>ダイキボ</t>
    </rPh>
    <rPh sb="284" eb="286">
      <t>カイシュウ</t>
    </rPh>
    <rPh sb="287" eb="288">
      <t>ヒカ</t>
    </rPh>
    <rPh sb="297" eb="298">
      <t>ヒ</t>
    </rPh>
    <rPh sb="299" eb="300">
      <t>ツヅ</t>
    </rPh>
    <rPh sb="301" eb="303">
      <t>キサイ</t>
    </rPh>
    <rPh sb="303" eb="305">
      <t>タイショウ</t>
    </rPh>
    <rPh sb="305" eb="307">
      <t>ジギョウ</t>
    </rPh>
    <rPh sb="308" eb="310">
      <t>テキセツ</t>
    </rPh>
    <rPh sb="311" eb="313">
      <t>センタク</t>
    </rPh>
    <rPh sb="314" eb="315">
      <t>ツト</t>
    </rPh>
    <rPh sb="320" eb="323">
      <t>セダイカン</t>
    </rPh>
    <rPh sb="323" eb="325">
      <t>フタン</t>
    </rPh>
    <rPh sb="326" eb="329">
      <t>コウヘイカ</t>
    </rPh>
    <rPh sb="330" eb="332">
      <t>ショウカン</t>
    </rPh>
    <rPh sb="332" eb="333">
      <t>ガク</t>
    </rPh>
    <rPh sb="334" eb="337">
      <t>ヘイジュンカ</t>
    </rPh>
    <rPh sb="338" eb="339">
      <t>ハカ</t>
    </rPh>
    <rPh sb="341" eb="343">
      <t>ザイセイ</t>
    </rPh>
    <rPh sb="344" eb="347">
      <t>ケンゼンカ</t>
    </rPh>
    <rPh sb="348" eb="350">
      <t>カクホ</t>
    </rPh>
    <rPh sb="352" eb="354">
      <t>ウンエイ</t>
    </rPh>
    <rPh sb="355" eb="356">
      <t>ツト</t>
    </rPh>
    <phoneticPr fontId="5"/>
  </si>
  <si>
    <t>実質公債費比率</t>
    <phoneticPr fontId="5"/>
  </si>
  <si>
    <t>実質公債費比率</t>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</si>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</sst>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3" fillId="0" borderId="0"/>
    <xf numFmtId="0" fontId="13" fillId="0" borderId="0">
      <alignment vertical="center"/>
    </xf>
    <xf numFmtId="0" fontId="12"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35"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1" xfId="9" applyFont="1" applyFill="1" applyBorder="1" applyAlignment="1">
      <alignment horizontal="center" vertical="center"/>
    </xf>
    <xf numFmtId="0" fontId="17" fillId="0" borderId="7" xfId="8" applyFont="1" applyFill="1" applyBorder="1" applyAlignment="1">
      <alignment horizontal="center" vertical="center"/>
    </xf>
    <xf numFmtId="0" fontId="17" fillId="0" borderId="74" xfId="8" applyFont="1" applyFill="1" applyBorder="1" applyAlignment="1">
      <alignment horizontal="center" vertical="center"/>
    </xf>
    <xf numFmtId="0" fontId="23" fillId="0" borderId="75" xfId="8" applyFont="1" applyFill="1" applyBorder="1" applyAlignment="1">
      <alignment vertical="center" wrapText="1"/>
    </xf>
    <xf numFmtId="0" fontId="23" fillId="0" borderId="76" xfId="8" applyFont="1" applyFill="1" applyBorder="1" applyAlignment="1">
      <alignment vertical="center" wrapText="1"/>
    </xf>
    <xf numFmtId="181" fontId="17" fillId="0" borderId="74" xfId="8" applyNumberFormat="1" applyFont="1" applyFill="1" applyBorder="1" applyAlignment="1">
      <alignment vertical="center"/>
    </xf>
    <xf numFmtId="181" fontId="17" fillId="0" borderId="75" xfId="8" applyNumberFormat="1" applyFont="1" applyFill="1" applyBorder="1" applyAlignment="1">
      <alignment vertical="center"/>
    </xf>
    <xf numFmtId="181" fontId="17" fillId="0" borderId="76" xfId="8" applyNumberFormat="1" applyFont="1" applyFill="1" applyBorder="1" applyAlignment="1">
      <alignment vertical="center"/>
    </xf>
    <xf numFmtId="0" fontId="17" fillId="0" borderId="7" xfId="8" applyFont="1" applyFill="1" applyBorder="1">
      <alignment vertical="center"/>
    </xf>
    <xf numFmtId="0" fontId="17" fillId="0" borderId="0" xfId="8" applyFont="1" applyFill="1" applyBorder="1">
      <alignment vertical="center"/>
    </xf>
    <xf numFmtId="0" fontId="17" fillId="0" borderId="66"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0" fontId="17" fillId="0" borderId="0" xfId="8" applyFont="1" applyFill="1" applyBorder="1" applyAlignment="1">
      <alignment vertical="center"/>
    </xf>
    <xf numFmtId="0" fontId="17" fillId="0" borderId="0" xfId="8" applyFont="1" applyFill="1" applyBorder="1" applyAlignment="1">
      <alignment horizontal="center" vertical="center"/>
    </xf>
    <xf numFmtId="49" fontId="17" fillId="0" borderId="0" xfId="8" applyNumberFormat="1" applyFont="1" applyFill="1" applyBorder="1" applyAlignment="1">
      <alignment horizontal="center" vertical="center"/>
    </xf>
    <xf numFmtId="0" fontId="17" fillId="0" borderId="66" xfId="8" applyFont="1" applyFill="1" applyBorder="1" applyAlignment="1">
      <alignment horizontal="center" vertical="center"/>
    </xf>
    <xf numFmtId="0" fontId="17" fillId="0" borderId="74" xfId="8" applyFont="1" applyFill="1" applyBorder="1">
      <alignment vertical="center"/>
    </xf>
    <xf numFmtId="0" fontId="17" fillId="0" borderId="75" xfId="8" applyFont="1" applyFill="1" applyBorder="1">
      <alignment vertical="center"/>
    </xf>
    <xf numFmtId="0" fontId="17" fillId="0" borderId="76" xfId="8" applyFont="1" applyFill="1" applyBorder="1">
      <alignment vertical="center"/>
    </xf>
    <xf numFmtId="0" fontId="17" fillId="0" borderId="0" xfId="10" applyFont="1" applyFill="1">
      <alignment vertical="center"/>
    </xf>
    <xf numFmtId="49" fontId="27" fillId="0" borderId="0" xfId="11" applyNumberFormat="1" applyFont="1">
      <alignment vertical="center"/>
    </xf>
    <xf numFmtId="49" fontId="17" fillId="0" borderId="0" xfId="11" applyNumberFormat="1" applyFont="1">
      <alignment vertical="center"/>
    </xf>
    <xf numFmtId="49" fontId="17" fillId="0" borderId="0" xfId="11" applyNumberFormat="1" applyFont="1" applyFill="1">
      <alignment vertical="center"/>
    </xf>
    <xf numFmtId="0" fontId="17" fillId="0" borderId="0" xfId="11" applyFont="1">
      <alignment vertical="center"/>
    </xf>
    <xf numFmtId="0" fontId="28"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7" fillId="0" borderId="0" xfId="11" applyFont="1" applyBorder="1">
      <alignment vertical="center"/>
    </xf>
    <xf numFmtId="0" fontId="17" fillId="0" borderId="12" xfId="11" applyFont="1" applyBorder="1">
      <alignment vertical="center"/>
    </xf>
    <xf numFmtId="0" fontId="17" fillId="0" borderId="54" xfId="11" applyFont="1" applyBorder="1">
      <alignment vertical="center"/>
    </xf>
    <xf numFmtId="0" fontId="17" fillId="0" borderId="41" xfId="11" applyFont="1" applyBorder="1" applyAlignment="1">
      <alignment horizontal="center" vertical="center"/>
    </xf>
    <xf numFmtId="0" fontId="17" fillId="0" borderId="12" xfId="11" applyFont="1" applyBorder="1" applyAlignment="1">
      <alignment horizontal="center" vertical="center"/>
    </xf>
    <xf numFmtId="0" fontId="17" fillId="0" borderId="64" xfId="11" applyFont="1" applyBorder="1" applyAlignment="1">
      <alignment horizontal="center" vertical="center"/>
    </xf>
    <xf numFmtId="0" fontId="17" fillId="0" borderId="0" xfId="11" applyFont="1" applyFill="1" applyBorder="1" applyAlignment="1">
      <alignment horizontal="center" vertical="center" wrapText="1"/>
    </xf>
    <xf numFmtId="0" fontId="17" fillId="0" borderId="54" xfId="11" applyFont="1" applyFill="1" applyBorder="1" applyAlignment="1">
      <alignment horizontal="center" vertical="center" wrapText="1"/>
    </xf>
    <xf numFmtId="0" fontId="17" fillId="0" borderId="0" xfId="11" applyFont="1" applyBorder="1" applyAlignment="1">
      <alignment horizontal="center" vertical="center"/>
    </xf>
    <xf numFmtId="0" fontId="17" fillId="0" borderId="0" xfId="11" applyFont="1" applyFill="1">
      <alignment vertical="center"/>
    </xf>
    <xf numFmtId="0" fontId="21" fillId="0" borderId="0" xfId="11" applyFont="1" applyBorder="1">
      <alignment vertical="center"/>
    </xf>
    <xf numFmtId="0" fontId="21" fillId="0" borderId="0" xfId="11" applyFont="1">
      <alignment vertical="center"/>
    </xf>
    <xf numFmtId="0" fontId="17" fillId="0" borderId="0" xfId="11" applyFont="1" applyAlignment="1">
      <alignment vertical="center" shrinkToFit="1"/>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9"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1" fillId="6" borderId="0" xfId="12" applyFont="1" applyFill="1" applyProtection="1">
      <alignment vertical="center"/>
    </xf>
    <xf numFmtId="0" fontId="32" fillId="6" borderId="0" xfId="12" applyFont="1" applyFill="1" applyProtection="1">
      <alignment vertical="center"/>
    </xf>
    <xf numFmtId="0" fontId="32" fillId="6" borderId="0" xfId="13" applyFont="1" applyFill="1" applyProtection="1">
      <alignment vertical="center"/>
    </xf>
    <xf numFmtId="0" fontId="32" fillId="0" borderId="0" xfId="13" applyFont="1" applyProtection="1">
      <alignment vertical="center"/>
    </xf>
    <xf numFmtId="0" fontId="31" fillId="6" borderId="0" xfId="12" applyFont="1" applyFill="1" applyBorder="1" applyProtection="1">
      <alignment vertical="center"/>
    </xf>
    <xf numFmtId="0" fontId="32" fillId="6" borderId="0" xfId="12" applyFont="1" applyFill="1" applyBorder="1" applyProtection="1">
      <alignment vertical="center"/>
    </xf>
    <xf numFmtId="0" fontId="31" fillId="0" borderId="97" xfId="12" applyFont="1" applyBorder="1" applyAlignment="1" applyProtection="1">
      <alignment horizontal="center" vertical="center" shrinkToFit="1"/>
      <protection locked="0"/>
    </xf>
    <xf numFmtId="0" fontId="31" fillId="0" borderId="97" xfId="12" applyFont="1" applyFill="1" applyBorder="1" applyAlignment="1" applyProtection="1">
      <alignment horizontal="center" vertical="center" shrinkToFit="1"/>
      <protection locked="0"/>
    </xf>
    <xf numFmtId="0" fontId="31" fillId="0" borderId="109" xfId="15" applyFont="1" applyBorder="1" applyAlignment="1" applyProtection="1">
      <alignment horizontal="center" vertical="center" shrinkToFit="1"/>
      <protection locked="0"/>
    </xf>
    <xf numFmtId="0" fontId="31" fillId="0" borderId="111" xfId="12" applyFont="1" applyBorder="1" applyAlignment="1" applyProtection="1">
      <alignment horizontal="center" vertical="center" shrinkToFit="1"/>
      <protection locked="0"/>
    </xf>
    <xf numFmtId="0" fontId="31" fillId="0" borderId="111" xfId="12" applyFont="1" applyFill="1" applyBorder="1" applyAlignment="1" applyProtection="1">
      <alignment horizontal="center" vertical="center" shrinkToFit="1"/>
      <protection locked="0"/>
    </xf>
    <xf numFmtId="0" fontId="31" fillId="0" borderId="122"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24" fillId="6" borderId="0" xfId="12" applyFont="1" applyFill="1" applyProtection="1">
      <alignment vertical="center"/>
    </xf>
    <xf numFmtId="0" fontId="31" fillId="0" borderId="135" xfId="12" applyFont="1" applyBorder="1" applyAlignment="1" applyProtection="1">
      <alignment horizontal="center" vertical="center" shrinkToFit="1"/>
      <protection locked="0"/>
    </xf>
    <xf numFmtId="0" fontId="31"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1" fillId="0" borderId="144" xfId="12" applyFont="1" applyBorder="1" applyAlignment="1" applyProtection="1">
      <alignment horizontal="center" vertical="center" shrinkToFit="1"/>
      <protection locked="0"/>
    </xf>
    <xf numFmtId="0" fontId="31" fillId="6" borderId="0" xfId="12" applyFont="1" applyFill="1" applyBorder="1" applyAlignment="1" applyProtection="1">
      <alignment horizontal="center" vertical="center" shrinkToFit="1"/>
    </xf>
    <xf numFmtId="0" fontId="31" fillId="6" borderId="0" xfId="12" applyFont="1" applyFill="1" applyBorder="1" applyAlignment="1" applyProtection="1">
      <alignment horizontal="left" vertical="center" shrinkToFit="1"/>
    </xf>
    <xf numFmtId="177" fontId="31" fillId="6" borderId="0" xfId="12" applyNumberFormat="1" applyFont="1" applyFill="1" applyBorder="1" applyAlignment="1" applyProtection="1">
      <alignment horizontal="right" vertical="center" shrinkToFit="1"/>
    </xf>
    <xf numFmtId="177" fontId="31" fillId="6" borderId="0" xfId="12" applyNumberFormat="1" applyFont="1" applyFill="1" applyBorder="1" applyAlignment="1" applyProtection="1">
      <alignment horizontal="left" vertical="center" shrinkToFit="1"/>
    </xf>
    <xf numFmtId="0" fontId="24" fillId="6" borderId="0" xfId="12" applyFont="1" applyFill="1" applyBorder="1" applyProtection="1">
      <alignment vertical="center"/>
    </xf>
    <xf numFmtId="0" fontId="31" fillId="6" borderId="75" xfId="12" applyFont="1" applyFill="1" applyBorder="1" applyAlignment="1" applyProtection="1">
      <alignment vertical="center"/>
    </xf>
    <xf numFmtId="0" fontId="31" fillId="6" borderId="75" xfId="12" applyFont="1" applyFill="1" applyBorder="1" applyAlignment="1" applyProtection="1">
      <alignment horizontal="center" vertical="center"/>
    </xf>
    <xf numFmtId="0" fontId="31" fillId="6" borderId="31" xfId="12" applyFont="1" applyFill="1" applyBorder="1" applyProtection="1">
      <alignment vertical="center"/>
    </xf>
    <xf numFmtId="0" fontId="31" fillId="6" borderId="1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66" xfId="12" applyFont="1" applyFill="1" applyBorder="1" applyAlignment="1" applyProtection="1">
      <alignment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2" fillId="6" borderId="0" xfId="12" applyFont="1" applyFill="1" applyAlignment="1" applyProtection="1">
      <alignment vertical="center"/>
    </xf>
    <xf numFmtId="0" fontId="32" fillId="6" borderId="0" xfId="12" applyFont="1" applyFill="1" applyBorder="1" applyAlignment="1" applyProtection="1">
      <alignment horizontal="center" vertical="center"/>
    </xf>
    <xf numFmtId="0" fontId="32" fillId="6" borderId="7" xfId="12" applyFont="1" applyFill="1" applyBorder="1" applyAlignment="1" applyProtection="1">
      <alignment vertical="center"/>
    </xf>
    <xf numFmtId="0" fontId="32"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3" fillId="6" borderId="0" xfId="6" applyFill="1" applyProtection="1">
      <protection hidden="1"/>
    </xf>
    <xf numFmtId="0" fontId="13"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7"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1"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7" fontId="14" fillId="0" borderId="56"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7"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7" fontId="14" fillId="0" borderId="61" xfId="19" applyNumberFormat="1" applyFont="1" applyFill="1" applyBorder="1" applyAlignment="1">
      <alignment horizontal="right" vertical="center" shrinkToFit="1"/>
    </xf>
    <xf numFmtId="187"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1" fillId="0" borderId="0" xfId="16" applyFont="1">
      <alignment vertical="center"/>
    </xf>
    <xf numFmtId="0" fontId="13"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1"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1"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1" fillId="6" borderId="0" xfId="16" applyNumberFormat="1" applyFont="1" applyFill="1" applyAlignment="1">
      <alignment vertical="center" wrapText="1"/>
    </xf>
    <xf numFmtId="178" fontId="13"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0" fontId="4" fillId="0" borderId="0" xfId="1" applyFont="1" applyAlignment="1">
      <alignment horizontal="right"/>
    </xf>
    <xf numFmtId="0" fontId="37" fillId="2" borderId="1" xfId="1" applyFont="1" applyFill="1" applyBorder="1" applyAlignment="1"/>
    <xf numFmtId="0" fontId="37" fillId="2" borderId="2" xfId="1" applyFont="1" applyFill="1" applyBorder="1" applyAlignment="1">
      <alignment horizontal="right" vertical="top"/>
    </xf>
    <xf numFmtId="0" fontId="37" fillId="2" borderId="3" xfId="1" applyFont="1" applyFill="1" applyBorder="1" applyAlignment="1">
      <alignment horizontal="right" vertical="top"/>
    </xf>
    <xf numFmtId="0" fontId="38" fillId="4" borderId="5" xfId="5" applyFont="1" applyFill="1" applyBorder="1" applyAlignment="1">
      <alignment horizontal="center" vertical="center"/>
    </xf>
    <xf numFmtId="0" fontId="38" fillId="4" borderId="6" xfId="5" applyFont="1" applyFill="1" applyBorder="1" applyAlignment="1">
      <alignment horizontal="center" vertical="center"/>
    </xf>
    <xf numFmtId="0" fontId="37" fillId="0" borderId="7" xfId="1" applyFont="1" applyFill="1" applyBorder="1" applyAlignment="1">
      <alignment horizontal="center" vertical="center" wrapText="1"/>
    </xf>
    <xf numFmtId="177" fontId="37" fillId="0" borderId="5" xfId="5" applyNumberFormat="1" applyFont="1" applyFill="1" applyBorder="1" applyAlignment="1" applyProtection="1">
      <alignment horizontal="right" vertical="center" shrinkToFit="1"/>
    </xf>
    <xf numFmtId="177" fontId="37" fillId="0" borderId="10" xfId="5" applyNumberFormat="1" applyFont="1" applyFill="1" applyBorder="1" applyAlignment="1" applyProtection="1">
      <alignment horizontal="right" vertical="center" shrinkToFit="1"/>
    </xf>
    <xf numFmtId="0" fontId="37" fillId="0" borderId="11" xfId="1" applyFont="1" applyFill="1" applyBorder="1" applyAlignment="1">
      <alignment horizontal="center" vertical="center" wrapText="1"/>
    </xf>
    <xf numFmtId="177" fontId="37" fillId="0" borderId="15" xfId="5" applyNumberFormat="1" applyFont="1" applyFill="1" applyBorder="1" applyAlignment="1" applyProtection="1">
      <alignment horizontal="right" vertical="center" shrinkToFit="1"/>
    </xf>
    <xf numFmtId="177" fontId="37" fillId="0" borderId="16" xfId="5" applyNumberFormat="1" applyFont="1" applyFill="1" applyBorder="1" applyAlignment="1" applyProtection="1">
      <alignment horizontal="right" vertical="center" shrinkToFit="1"/>
    </xf>
    <xf numFmtId="177" fontId="37" fillId="0" borderId="34" xfId="5" applyNumberFormat="1" applyFont="1" applyFill="1" applyBorder="1" applyAlignment="1" applyProtection="1">
      <alignment horizontal="right" vertical="center" shrinkToFit="1"/>
    </xf>
    <xf numFmtId="177" fontId="37" fillId="0" borderId="35" xfId="5" applyNumberFormat="1" applyFont="1" applyFill="1" applyBorder="1" applyAlignment="1" applyProtection="1">
      <alignment horizontal="right" vertical="center" shrinkToFit="1"/>
    </xf>
    <xf numFmtId="0" fontId="37" fillId="0" borderId="49" xfId="1" applyFont="1" applyFill="1" applyBorder="1" applyAlignment="1">
      <alignment horizontal="center" vertical="center"/>
    </xf>
    <xf numFmtId="177" fontId="37" fillId="0" borderId="34" xfId="5" applyNumberFormat="1" applyFont="1" applyFill="1" applyBorder="1" applyAlignment="1" applyProtection="1">
      <alignment horizontal="right" vertical="center" shrinkToFit="1"/>
      <protection locked="0"/>
    </xf>
    <xf numFmtId="177" fontId="37" fillId="0" borderId="35" xfId="5" applyNumberFormat="1" applyFont="1" applyFill="1" applyBorder="1" applyAlignment="1" applyProtection="1">
      <alignment horizontal="right" vertical="center" shrinkToFit="1"/>
      <protection locked="0"/>
    </xf>
    <xf numFmtId="0" fontId="37" fillId="0" borderId="50" xfId="1" applyFont="1" applyFill="1" applyBorder="1" applyAlignment="1">
      <alignment horizontal="center" vertical="center"/>
    </xf>
    <xf numFmtId="177" fontId="37" fillId="0" borderId="21" xfId="5" applyNumberFormat="1" applyFont="1" applyFill="1" applyBorder="1" applyAlignment="1" applyProtection="1">
      <alignment horizontal="right" vertical="center" shrinkToFit="1"/>
      <protection locked="0"/>
    </xf>
    <xf numFmtId="177" fontId="37" fillId="0" borderId="22" xfId="5" applyNumberFormat="1" applyFont="1" applyFill="1" applyBorder="1" applyAlignment="1" applyProtection="1">
      <alignment horizontal="right" vertical="center" shrinkToFit="1"/>
      <protection locked="0"/>
    </xf>
    <xf numFmtId="0" fontId="37" fillId="0" borderId="1" xfId="1" applyFont="1" applyFill="1" applyBorder="1" applyAlignment="1">
      <alignment horizontal="center" vertical="center"/>
    </xf>
    <xf numFmtId="177" fontId="37" fillId="0" borderId="51" xfId="5" applyNumberFormat="1" applyFont="1" applyFill="1" applyBorder="1" applyAlignment="1" applyProtection="1">
      <alignment horizontal="right" vertical="center" shrinkToFit="1"/>
    </xf>
    <xf numFmtId="177" fontId="37" fillId="0" borderId="6" xfId="5" applyNumberFormat="1" applyFont="1" applyFill="1" applyBorder="1" applyAlignment="1" applyProtection="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68"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9"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24"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6" xfId="8" applyNumberFormat="1" applyFont="1" applyFill="1" applyBorder="1" applyAlignment="1">
      <alignment horizontal="right" vertical="center" shrinkToFit="1"/>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6"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6" xfId="8" applyFont="1" applyFill="1" applyBorder="1" applyAlignment="1">
      <alignment horizontal="left" vertical="center"/>
    </xf>
    <xf numFmtId="0" fontId="17" fillId="0" borderId="14"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15" xfId="8" applyFont="1" applyFill="1" applyBorder="1" applyAlignment="1">
      <alignment horizontal="center" vertical="center"/>
    </xf>
    <xf numFmtId="0" fontId="17" fillId="0" borderId="5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41" xfId="8" applyFont="1" applyFill="1" applyBorder="1" applyAlignment="1">
      <alignment horizontal="center" vertical="center"/>
    </xf>
    <xf numFmtId="0" fontId="17" fillId="0" borderId="16"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73" xfId="8" applyFont="1" applyFill="1" applyBorder="1" applyAlignment="1">
      <alignment horizontal="center" vertical="center"/>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74" xfId="8" applyFont="1" applyFill="1" applyBorder="1" applyAlignment="1">
      <alignment horizontal="center" vertical="center"/>
    </xf>
    <xf numFmtId="0" fontId="17" fillId="0" borderId="75" xfId="8" applyFont="1" applyFill="1" applyBorder="1" applyAlignment="1">
      <alignment horizontal="center" vertical="center"/>
    </xf>
    <xf numFmtId="49" fontId="17" fillId="0" borderId="41" xfId="8" applyNumberFormat="1" applyFont="1" applyFill="1" applyBorder="1" applyAlignment="1">
      <alignment horizontal="center" vertical="center"/>
    </xf>
    <xf numFmtId="49" fontId="17" fillId="0" borderId="12" xfId="8" applyNumberFormat="1" applyFont="1" applyFill="1" applyBorder="1" applyAlignment="1">
      <alignment horizontal="center" vertical="center"/>
    </xf>
    <xf numFmtId="49" fontId="17" fillId="0" borderId="13" xfId="8" applyNumberFormat="1" applyFont="1" applyFill="1" applyBorder="1" applyAlignment="1">
      <alignment horizontal="center" vertical="center"/>
    </xf>
    <xf numFmtId="49" fontId="17" fillId="0" borderId="64" xfId="8" applyNumberFormat="1" applyFont="1" applyFill="1" applyBorder="1" applyAlignment="1">
      <alignment horizontal="center" vertical="center"/>
    </xf>
    <xf numFmtId="49" fontId="17" fillId="0" borderId="0" xfId="8" applyNumberFormat="1" applyFont="1" applyFill="1" applyBorder="1" applyAlignment="1">
      <alignment horizontal="center" vertical="center"/>
    </xf>
    <xf numFmtId="49" fontId="17" fillId="0" borderId="66" xfId="8" applyNumberFormat="1" applyFont="1" applyFill="1" applyBorder="1" applyAlignment="1">
      <alignment horizontal="center" vertical="center"/>
    </xf>
    <xf numFmtId="49" fontId="17" fillId="0" borderId="72" xfId="8" applyNumberFormat="1" applyFont="1" applyFill="1" applyBorder="1" applyAlignment="1">
      <alignment horizontal="center" vertical="center"/>
    </xf>
    <xf numFmtId="49" fontId="17" fillId="0" borderId="75" xfId="8" applyNumberFormat="1" applyFont="1" applyFill="1" applyBorder="1" applyAlignment="1">
      <alignment horizontal="center" vertical="center"/>
    </xf>
    <xf numFmtId="49" fontId="17" fillId="0" borderId="76" xfId="8" applyNumberFormat="1" applyFont="1" applyFill="1" applyBorder="1" applyAlignment="1">
      <alignment horizontal="center" vertical="center"/>
    </xf>
    <xf numFmtId="0" fontId="17" fillId="0" borderId="30"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0" fontId="17" fillId="0" borderId="39" xfId="8" applyFont="1" applyFill="1" applyBorder="1" applyAlignment="1">
      <alignment horizontal="center" vertical="center"/>
    </xf>
    <xf numFmtId="0" fontId="17" fillId="0" borderId="31" xfId="8" applyFont="1" applyFill="1" applyBorder="1" applyAlignment="1">
      <alignment horizontal="center" vertical="center"/>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6" xfId="7" applyFont="1" applyFill="1" applyBorder="1" applyAlignment="1">
      <alignment horizontal="left" vertical="center"/>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6"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6" xfId="8" applyNumberFormat="1" applyFont="1" applyFill="1" applyBorder="1" applyAlignment="1">
      <alignment horizontal="right" vertical="center" shrinkToFit="1"/>
    </xf>
    <xf numFmtId="0" fontId="17" fillId="0" borderId="77"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9"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36" xfId="8" applyFont="1" applyFill="1" applyBorder="1" applyAlignment="1">
      <alignment horizontal="center" vertical="center" wrapText="1"/>
    </xf>
    <xf numFmtId="0" fontId="17" fillId="0" borderId="8" xfId="8" applyFont="1" applyFill="1" applyBorder="1" applyAlignment="1">
      <alignment horizontal="center" vertical="center" wrapText="1"/>
    </xf>
    <xf numFmtId="0" fontId="17" fillId="0" borderId="23" xfId="8" applyFont="1" applyFill="1" applyBorder="1" applyAlignment="1">
      <alignment horizontal="center" vertical="center" wrapText="1"/>
    </xf>
    <xf numFmtId="0" fontId="17" fillId="0" borderId="7"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38" xfId="8" applyFont="1" applyFill="1" applyBorder="1" applyAlignment="1">
      <alignment horizontal="center" vertical="center" wrapText="1"/>
    </xf>
    <xf numFmtId="0" fontId="17" fillId="0" borderId="74" xfId="8" applyFont="1" applyFill="1" applyBorder="1" applyAlignment="1">
      <alignment horizontal="center" vertical="center" wrapText="1"/>
    </xf>
    <xf numFmtId="0" fontId="17" fillId="0" borderId="75" xfId="8" applyFont="1" applyFill="1" applyBorder="1" applyAlignment="1">
      <alignment horizontal="center" vertical="center" wrapText="1"/>
    </xf>
    <xf numFmtId="0" fontId="17" fillId="0" borderId="70" xfId="8"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30" xfId="8" applyFont="1" applyFill="1" applyBorder="1" applyAlignment="1">
      <alignment horizontal="center" vertical="center"/>
    </xf>
    <xf numFmtId="0" fontId="17" fillId="0" borderId="42" xfId="8" applyFont="1" applyFill="1" applyBorder="1" applyAlignment="1">
      <alignment horizontal="center" vertical="center"/>
    </xf>
    <xf numFmtId="0" fontId="17" fillId="0" borderId="32" xfId="8" applyFont="1" applyFill="1" applyBorder="1" applyAlignment="1">
      <alignment horizontal="center" vertical="center"/>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181" fontId="17" fillId="0" borderId="39" xfId="8" applyNumberFormat="1" applyFont="1" applyFill="1" applyBorder="1" applyAlignment="1">
      <alignment horizontal="right" vertical="center" shrinkToFit="1"/>
    </xf>
    <xf numFmtId="181" fontId="17" fillId="0" borderId="31" xfId="8" applyNumberFormat="1" applyFont="1" applyFill="1" applyBorder="1" applyAlignment="1">
      <alignment horizontal="right" vertical="center" shrinkToFit="1"/>
    </xf>
    <xf numFmtId="181" fontId="17" fillId="0" borderId="42" xfId="8" applyNumberFormat="1" applyFont="1" applyFill="1" applyBorder="1" applyAlignment="1">
      <alignment horizontal="right" vertical="center" shrinkToFit="1"/>
    </xf>
    <xf numFmtId="181" fontId="17" fillId="0" borderId="32" xfId="8" applyNumberFormat="1" applyFont="1" applyFill="1" applyBorder="1" applyAlignment="1">
      <alignment horizontal="right" vertical="center" shrinkToFit="1"/>
    </xf>
    <xf numFmtId="0" fontId="21" fillId="0" borderId="41" xfId="9" applyFont="1" applyFill="1" applyBorder="1" applyAlignment="1">
      <alignment horizontal="center" vertical="center" shrinkToFit="1"/>
    </xf>
    <xf numFmtId="0" fontId="21" fillId="0" borderId="12" xfId="9" applyFont="1" applyFill="1" applyBorder="1" applyAlignment="1">
      <alignment horizontal="center" vertical="center" shrinkToFit="1"/>
    </xf>
    <xf numFmtId="0" fontId="21" fillId="0" borderId="48" xfId="9" applyFont="1" applyFill="1" applyBorder="1" applyAlignment="1">
      <alignment horizontal="center" vertical="center" shrinkToFit="1"/>
    </xf>
    <xf numFmtId="178" fontId="17" fillId="0" borderId="42" xfId="8" applyNumberFormat="1" applyFont="1" applyFill="1" applyBorder="1" applyAlignment="1">
      <alignment horizontal="right" vertical="center" shrinkToFit="1"/>
    </xf>
    <xf numFmtId="0" fontId="17" fillId="0" borderId="74" xfId="8" applyFont="1" applyFill="1" applyBorder="1" applyAlignment="1">
      <alignment horizontal="left" vertical="center"/>
    </xf>
    <xf numFmtId="0" fontId="17" fillId="0" borderId="75" xfId="8" applyFont="1" applyFill="1" applyBorder="1" applyAlignment="1">
      <alignment horizontal="left" vertical="center"/>
    </xf>
    <xf numFmtId="0" fontId="17" fillId="0" borderId="76" xfId="8" applyFont="1" applyFill="1" applyBorder="1" applyAlignment="1">
      <alignment horizontal="left" vertical="center"/>
    </xf>
    <xf numFmtId="181" fontId="17" fillId="0" borderId="74" xfId="8" applyNumberFormat="1" applyFont="1" applyFill="1" applyBorder="1" applyAlignment="1">
      <alignment horizontal="right" vertical="center" shrinkToFit="1"/>
    </xf>
    <xf numFmtId="181" fontId="17" fillId="0" borderId="75" xfId="8" applyNumberFormat="1" applyFont="1" applyFill="1" applyBorder="1" applyAlignment="1">
      <alignment horizontal="right" vertical="center" shrinkToFit="1"/>
    </xf>
    <xf numFmtId="181" fontId="17" fillId="0" borderId="76" xfId="8" applyNumberFormat="1" applyFont="1" applyFill="1" applyBorder="1" applyAlignment="1">
      <alignment horizontal="right" vertical="center" shrinkToFit="1"/>
    </xf>
    <xf numFmtId="0" fontId="17" fillId="0" borderId="36" xfId="10" applyFont="1" applyFill="1" applyBorder="1" applyAlignment="1">
      <alignment horizontal="left" vertical="center"/>
    </xf>
    <xf numFmtId="0" fontId="17" fillId="0" borderId="8" xfId="10" applyFont="1" applyFill="1" applyBorder="1" applyAlignment="1">
      <alignment horizontal="left" vertical="center"/>
    </xf>
    <xf numFmtId="0" fontId="17" fillId="0" borderId="9" xfId="10" applyFont="1" applyFill="1" applyBorder="1" applyAlignment="1">
      <alignment horizontal="left" vertical="center"/>
    </xf>
    <xf numFmtId="185" fontId="21" fillId="0" borderId="41" xfId="8" applyNumberFormat="1" applyFont="1" applyFill="1" applyBorder="1" applyAlignment="1">
      <alignment horizontal="right" vertical="center" shrinkToFit="1"/>
    </xf>
    <xf numFmtId="185" fontId="21" fillId="0" borderId="12" xfId="8" applyNumberFormat="1" applyFont="1" applyFill="1" applyBorder="1" applyAlignment="1">
      <alignment horizontal="right" vertical="center" shrinkToFit="1"/>
    </xf>
    <xf numFmtId="185" fontId="21" fillId="0" borderId="13" xfId="8" applyNumberFormat="1" applyFont="1" applyFill="1" applyBorder="1" applyAlignment="1">
      <alignment horizontal="right" vertical="center" shrinkToFit="1"/>
    </xf>
    <xf numFmtId="0" fontId="21" fillId="0" borderId="44" xfId="9" applyFont="1" applyFill="1" applyBorder="1" applyAlignment="1">
      <alignment horizontal="center" vertical="center" shrinkToFit="1"/>
    </xf>
    <xf numFmtId="0" fontId="21" fillId="0" borderId="18" xfId="9" applyFont="1" applyFill="1" applyBorder="1" applyAlignment="1">
      <alignment horizontal="center" vertical="center" shrinkToFit="1"/>
    </xf>
    <xf numFmtId="0" fontId="21" fillId="0" borderId="43" xfId="9" applyFont="1" applyFill="1" applyBorder="1" applyAlignment="1">
      <alignment horizontal="center" vertical="center" shrinkToFit="1"/>
    </xf>
    <xf numFmtId="0" fontId="23" fillId="0" borderId="0" xfId="8" applyFont="1" applyFill="1" applyBorder="1" applyAlignment="1">
      <alignment horizontal="left" vertical="center" wrapText="1"/>
    </xf>
    <xf numFmtId="0" fontId="23" fillId="0" borderId="66" xfId="8" applyFont="1" applyFill="1" applyBorder="1" applyAlignment="1">
      <alignment horizontal="left" vertical="center" wrapText="1"/>
    </xf>
    <xf numFmtId="0" fontId="21" fillId="0" borderId="12" xfId="8" applyFont="1" applyFill="1" applyBorder="1" applyAlignment="1">
      <alignment vertical="center"/>
    </xf>
    <xf numFmtId="0" fontId="21" fillId="0" borderId="48" xfId="8" applyFont="1" applyFill="1" applyBorder="1" applyAlignment="1">
      <alignment vertical="center"/>
    </xf>
    <xf numFmtId="0" fontId="17" fillId="0" borderId="78" xfId="8" applyFont="1" applyFill="1" applyBorder="1" applyAlignment="1">
      <alignment horizontal="center" vertical="center"/>
    </xf>
    <xf numFmtId="0" fontId="17" fillId="0" borderId="51" xfId="8" applyFont="1" applyFill="1" applyBorder="1" applyAlignment="1">
      <alignment horizontal="center" vertical="center"/>
    </xf>
    <xf numFmtId="183" fontId="17" fillId="0" borderId="51" xfId="8" applyNumberFormat="1" applyFont="1" applyFill="1" applyBorder="1" applyAlignment="1">
      <alignment horizontal="right" vertical="center" shrinkToFit="1"/>
    </xf>
    <xf numFmtId="183" fontId="17" fillId="0" borderId="79" xfId="8" applyNumberFormat="1" applyFont="1" applyFill="1" applyBorder="1" applyAlignment="1">
      <alignment horizontal="right" vertical="center" shrinkToFit="1"/>
    </xf>
    <xf numFmtId="183" fontId="17" fillId="0" borderId="6" xfId="8" applyNumberFormat="1" applyFont="1" applyFill="1" applyBorder="1" applyAlignment="1">
      <alignment horizontal="right"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43"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178" fontId="17" fillId="0" borderId="51" xfId="8" applyNumberFormat="1" applyFont="1" applyFill="1" applyBorder="1" applyAlignment="1">
      <alignment horizontal="right" vertical="center" shrinkToFit="1"/>
    </xf>
    <xf numFmtId="178" fontId="17" fillId="0" borderId="79" xfId="8" applyNumberFormat="1" applyFont="1" applyFill="1" applyBorder="1" applyAlignment="1">
      <alignment horizontal="right" vertical="center" shrinkToFit="1"/>
    </xf>
    <xf numFmtId="178" fontId="17" fillId="0" borderId="6" xfId="8" applyNumberFormat="1" applyFont="1" applyFill="1" applyBorder="1" applyAlignment="1">
      <alignment horizontal="right" vertical="center" shrinkToFit="1"/>
    </xf>
    <xf numFmtId="181" fontId="17" fillId="0" borderId="75" xfId="8" applyNumberFormat="1" applyFont="1" applyFill="1" applyBorder="1" applyAlignment="1">
      <alignment horizontal="right" vertical="center"/>
    </xf>
    <xf numFmtId="181" fontId="17" fillId="0" borderId="76" xfId="8" applyNumberFormat="1" applyFont="1" applyFill="1" applyBorder="1" applyAlignment="1">
      <alignment horizontal="right" vertical="center"/>
    </xf>
    <xf numFmtId="0" fontId="17" fillId="0" borderId="17" xfId="8" applyFont="1" applyFill="1" applyBorder="1" applyAlignment="1">
      <alignment vertical="center"/>
    </xf>
    <xf numFmtId="0" fontId="17" fillId="0" borderId="22" xfId="8" applyFont="1" applyFill="1" applyBorder="1" applyAlignment="1">
      <alignment horizontal="center" vertical="center"/>
    </xf>
    <xf numFmtId="0" fontId="17" fillId="0" borderId="19" xfId="8" applyFont="1" applyFill="1" applyBorder="1" applyAlignment="1">
      <alignment horizontal="center" vertical="center"/>
    </xf>
    <xf numFmtId="0" fontId="17" fillId="0" borderId="80" xfId="8" applyFont="1" applyFill="1" applyBorder="1" applyAlignment="1">
      <alignment horizontal="center" vertical="center"/>
    </xf>
    <xf numFmtId="178" fontId="17" fillId="0" borderId="8" xfId="8" applyNumberFormat="1" applyFont="1" applyFill="1" applyBorder="1" applyAlignment="1">
      <alignment horizontal="right" vertical="center"/>
    </xf>
    <xf numFmtId="178" fontId="17" fillId="0" borderId="9" xfId="8" applyNumberFormat="1" applyFont="1" applyFill="1" applyBorder="1" applyAlignment="1">
      <alignment horizontal="right" vertical="center"/>
    </xf>
    <xf numFmtId="0" fontId="17" fillId="0" borderId="81"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74" xfId="8" applyFont="1" applyFill="1" applyBorder="1" applyAlignment="1">
      <alignment horizontal="center" vertical="center" textRotation="255"/>
    </xf>
    <xf numFmtId="0" fontId="17" fillId="0" borderId="75" xfId="8" applyFont="1" applyFill="1" applyBorder="1" applyAlignment="1">
      <alignment horizontal="center" vertical="center" textRotation="255"/>
    </xf>
    <xf numFmtId="0" fontId="17" fillId="0" borderId="70" xfId="8" applyFont="1" applyFill="1" applyBorder="1" applyAlignment="1">
      <alignment horizontal="center" vertical="center" textRotation="255"/>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48"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40" xfId="8" applyFont="1" applyFill="1" applyBorder="1" applyAlignment="1">
      <alignment horizontal="center" vertical="center" wrapText="1"/>
    </xf>
    <xf numFmtId="0" fontId="17" fillId="0" borderId="41" xfId="8" applyFont="1" applyFill="1" applyBorder="1" applyAlignment="1">
      <alignment horizontal="center" vertical="center" textRotation="255"/>
    </xf>
    <xf numFmtId="0" fontId="17" fillId="0" borderId="64" xfId="8" applyFont="1" applyFill="1" applyBorder="1" applyAlignment="1">
      <alignment horizontal="center" vertical="center" textRotation="255"/>
    </xf>
    <xf numFmtId="0" fontId="17" fillId="0" borderId="37"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178" fontId="17" fillId="0" borderId="44" xfId="8" applyNumberFormat="1" applyFont="1" applyFill="1" applyBorder="1" applyAlignment="1">
      <alignment horizontal="right" vertical="center"/>
    </xf>
    <xf numFmtId="178" fontId="17" fillId="0" borderId="18" xfId="8" applyNumberFormat="1" applyFont="1" applyFill="1" applyBorder="1" applyAlignment="1">
      <alignment horizontal="right" vertical="center"/>
    </xf>
    <xf numFmtId="178" fontId="17" fillId="0" borderId="43" xfId="8" applyNumberFormat="1" applyFont="1" applyFill="1" applyBorder="1" applyAlignment="1">
      <alignment horizontal="right" vertical="center"/>
    </xf>
    <xf numFmtId="0" fontId="17" fillId="0" borderId="72" xfId="8" applyFont="1" applyFill="1" applyBorder="1" applyAlignment="1">
      <alignment horizontal="center" vertical="center" shrinkToFit="1"/>
    </xf>
    <xf numFmtId="0" fontId="17" fillId="0" borderId="75" xfId="8" applyFont="1" applyFill="1" applyBorder="1" applyAlignment="1">
      <alignment horizontal="center" vertical="center" shrinkToFit="1"/>
    </xf>
    <xf numFmtId="0" fontId="17" fillId="0" borderId="70" xfId="8" applyFont="1" applyFill="1" applyBorder="1" applyAlignment="1">
      <alignment horizontal="center" vertical="center" shrinkToFit="1"/>
    </xf>
    <xf numFmtId="0" fontId="24" fillId="0" borderId="31" xfId="8" applyFont="1" applyFill="1" applyBorder="1">
      <alignment vertical="center"/>
    </xf>
    <xf numFmtId="0" fontId="24" fillId="0" borderId="42" xfId="8" applyFont="1" applyFill="1" applyBorder="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67" xfId="8" applyFont="1" applyFill="1" applyBorder="1" applyAlignment="1">
      <alignment horizontal="center" vertical="center" wrapText="1"/>
    </xf>
    <xf numFmtId="0" fontId="21" fillId="0" borderId="74" xfId="7" applyFont="1" applyFill="1" applyBorder="1" applyAlignment="1">
      <alignment horizontal="left" vertical="center"/>
    </xf>
    <xf numFmtId="0" fontId="21" fillId="0" borderId="75" xfId="7" applyFont="1" applyFill="1" applyBorder="1" applyAlignment="1">
      <alignment horizontal="left" vertical="center"/>
    </xf>
    <xf numFmtId="0" fontId="21" fillId="0" borderId="76" xfId="7" applyFont="1" applyFill="1" applyBorder="1" applyAlignment="1">
      <alignment horizontal="left" vertical="center"/>
    </xf>
    <xf numFmtId="178" fontId="17" fillId="0" borderId="74" xfId="8" applyNumberFormat="1" applyFont="1" applyFill="1" applyBorder="1" applyAlignment="1">
      <alignment horizontal="right" vertical="center" shrinkToFit="1"/>
    </xf>
    <xf numFmtId="178" fontId="17" fillId="0" borderId="75" xfId="8" applyNumberFormat="1" applyFont="1" applyFill="1" applyBorder="1" applyAlignment="1">
      <alignment horizontal="right" vertical="center" shrinkToFit="1"/>
    </xf>
    <xf numFmtId="178" fontId="17" fillId="0" borderId="76"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21" fillId="0" borderId="8"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7" xfId="7" applyFont="1" applyFill="1" applyBorder="1" applyAlignment="1">
      <alignment horizontal="center" vertical="center" wrapText="1"/>
    </xf>
    <xf numFmtId="0" fontId="21" fillId="0" borderId="0" xfId="7" applyFont="1" applyFill="1" applyBorder="1" applyAlignment="1">
      <alignment horizontal="center" vertical="center" wrapText="1"/>
    </xf>
    <xf numFmtId="0" fontId="21" fillId="0" borderId="66" xfId="7" applyFont="1" applyFill="1" applyBorder="1" applyAlignment="1">
      <alignment horizontal="center" vertical="center" wrapText="1"/>
    </xf>
    <xf numFmtId="0" fontId="21" fillId="0" borderId="74" xfId="7" applyFont="1" applyFill="1" applyBorder="1" applyAlignment="1">
      <alignment horizontal="center" vertical="center" wrapText="1"/>
    </xf>
    <xf numFmtId="0" fontId="21" fillId="0" borderId="75" xfId="7" applyFont="1" applyFill="1" applyBorder="1" applyAlignment="1">
      <alignment horizontal="center" vertical="center" wrapText="1"/>
    </xf>
    <xf numFmtId="0" fontId="21" fillId="0" borderId="76" xfId="7" applyFont="1" applyFill="1" applyBorder="1" applyAlignment="1">
      <alignment horizontal="center" vertical="center" wrapText="1"/>
    </xf>
    <xf numFmtId="0" fontId="17" fillId="0" borderId="0" xfId="8" applyFont="1" applyFill="1" applyBorder="1" applyAlignment="1">
      <alignment horizontal="center" vertical="center" shrinkToFit="1"/>
    </xf>
    <xf numFmtId="186"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0" fontId="17" fillId="0" borderId="0" xfId="8" applyFont="1" applyFill="1" applyBorder="1" applyAlignment="1" applyProtection="1">
      <alignment horizontal="center" vertical="center" shrinkToFit="1"/>
      <protection hidden="1"/>
    </xf>
    <xf numFmtId="49" fontId="20" fillId="0" borderId="1" xfId="11" applyNumberFormat="1" applyFont="1" applyFill="1" applyBorder="1" applyAlignment="1">
      <alignment horizontal="center" vertical="center"/>
    </xf>
    <xf numFmtId="49" fontId="20" fillId="0" borderId="2" xfId="11" applyNumberFormat="1" applyFont="1" applyFill="1" applyBorder="1" applyAlignment="1">
      <alignment horizontal="center" vertical="center"/>
    </xf>
    <xf numFmtId="49" fontId="20" fillId="0" borderId="3" xfId="11" applyNumberFormat="1" applyFont="1" applyFill="1" applyBorder="1" applyAlignment="1">
      <alignment horizontal="center" vertical="center"/>
    </xf>
    <xf numFmtId="0" fontId="17" fillId="0" borderId="39" xfId="11" applyFont="1" applyBorder="1" applyAlignment="1">
      <alignment horizontal="center" vertical="center"/>
    </xf>
    <xf numFmtId="0" fontId="17" fillId="0" borderId="31" xfId="11" applyFont="1" applyBorder="1" applyAlignment="1">
      <alignment horizontal="center" vertical="center"/>
    </xf>
    <xf numFmtId="0" fontId="17" fillId="0" borderId="42" xfId="11" applyFont="1" applyBorder="1" applyAlignment="1">
      <alignment horizontal="center" vertical="center"/>
    </xf>
    <xf numFmtId="0" fontId="17" fillId="0" borderId="39" xfId="11" applyFont="1" applyFill="1" applyBorder="1" applyAlignment="1">
      <alignment horizontal="center" vertical="center"/>
    </xf>
    <xf numFmtId="0" fontId="17" fillId="0" borderId="31" xfId="11" applyFont="1" applyFill="1" applyBorder="1" applyAlignment="1">
      <alignment horizontal="center" vertical="center"/>
    </xf>
    <xf numFmtId="0" fontId="17" fillId="0" borderId="42" xfId="11" applyFont="1" applyFill="1" applyBorder="1" applyAlignment="1">
      <alignment horizontal="center" vertical="center"/>
    </xf>
    <xf numFmtId="0" fontId="17" fillId="0" borderId="34" xfId="11" applyFont="1" applyBorder="1" applyAlignment="1">
      <alignment horizontal="center" vertical="center"/>
    </xf>
    <xf numFmtId="0" fontId="17" fillId="0" borderId="41" xfId="11" applyFont="1" applyBorder="1">
      <alignment vertical="center"/>
    </xf>
    <xf numFmtId="0" fontId="17" fillId="0" borderId="12" xfId="11" applyFont="1" applyBorder="1">
      <alignment vertical="center"/>
    </xf>
    <xf numFmtId="0" fontId="17" fillId="0" borderId="48" xfId="11" applyFont="1" applyBorder="1">
      <alignment vertical="center"/>
    </xf>
    <xf numFmtId="178" fontId="17" fillId="0" borderId="41" xfId="11" applyNumberFormat="1" applyFont="1" applyFill="1" applyBorder="1" applyAlignment="1">
      <alignment horizontal="right" vertical="center" shrinkToFit="1"/>
    </xf>
    <xf numFmtId="178" fontId="17" fillId="0" borderId="12" xfId="11" applyNumberFormat="1" applyFont="1" applyFill="1" applyBorder="1" applyAlignment="1">
      <alignment horizontal="right" vertical="center" shrinkToFit="1"/>
    </xf>
    <xf numFmtId="178" fontId="17" fillId="0" borderId="82" xfId="11" applyNumberFormat="1" applyFont="1" applyFill="1" applyBorder="1" applyAlignment="1">
      <alignment horizontal="right" vertical="center" shrinkToFit="1"/>
    </xf>
    <xf numFmtId="181" fontId="17" fillId="0" borderId="83" xfId="11" applyNumberFormat="1" applyFont="1" applyFill="1" applyBorder="1" applyAlignment="1">
      <alignment horizontal="right" vertical="center" shrinkToFit="1"/>
    </xf>
    <xf numFmtId="178" fontId="17" fillId="0" borderId="83" xfId="11" applyNumberFormat="1" applyFont="1" applyFill="1" applyBorder="1" applyAlignment="1">
      <alignment horizontal="right" vertical="center" shrinkToFit="1"/>
    </xf>
    <xf numFmtId="181" fontId="17" fillId="0" borderId="84" xfId="11" applyNumberFormat="1" applyFont="1" applyFill="1" applyBorder="1" applyAlignment="1">
      <alignment horizontal="right" vertical="center" shrinkToFit="1"/>
    </xf>
    <xf numFmtId="181" fontId="17" fillId="0" borderId="12" xfId="11" applyNumberFormat="1" applyFont="1" applyFill="1" applyBorder="1" applyAlignment="1">
      <alignment horizontal="right" vertical="center" shrinkToFit="1"/>
    </xf>
    <xf numFmtId="181" fontId="17" fillId="0" borderId="48" xfId="11" applyNumberFormat="1" applyFont="1" applyFill="1" applyBorder="1" applyAlignment="1">
      <alignment horizontal="right" vertical="center" shrinkToFit="1"/>
    </xf>
    <xf numFmtId="0" fontId="17" fillId="0" borderId="64" xfId="11" applyFont="1" applyBorder="1">
      <alignment vertical="center"/>
    </xf>
    <xf numFmtId="0" fontId="17" fillId="0" borderId="0" xfId="11" applyFont="1" applyBorder="1">
      <alignment vertical="center"/>
    </xf>
    <xf numFmtId="0" fontId="17" fillId="0" borderId="38" xfId="11" applyFont="1" applyBorder="1">
      <alignment vertical="center"/>
    </xf>
    <xf numFmtId="178" fontId="17" fillId="0" borderId="64" xfId="11" applyNumberFormat="1" applyFont="1" applyFill="1" applyBorder="1" applyAlignment="1">
      <alignment horizontal="right" vertical="center" shrinkToFit="1"/>
    </xf>
    <xf numFmtId="178" fontId="17" fillId="0" borderId="0" xfId="11" applyNumberFormat="1" applyFont="1" applyFill="1" applyBorder="1" applyAlignment="1">
      <alignment horizontal="right" vertical="center" shrinkToFit="1"/>
    </xf>
    <xf numFmtId="178" fontId="17" fillId="0" borderId="85" xfId="11" applyNumberFormat="1" applyFont="1" applyFill="1" applyBorder="1" applyAlignment="1">
      <alignment horizontal="right" vertical="center" shrinkToFit="1"/>
    </xf>
    <xf numFmtId="181" fontId="17" fillId="0" borderId="86" xfId="11" applyNumberFormat="1" applyFont="1" applyFill="1" applyBorder="1" applyAlignment="1">
      <alignment horizontal="right" vertical="center" shrinkToFit="1"/>
    </xf>
    <xf numFmtId="178" fontId="17" fillId="0" borderId="86" xfId="11" applyNumberFormat="1" applyFont="1" applyFill="1" applyBorder="1" applyAlignment="1">
      <alignment horizontal="right" vertical="center" shrinkToFit="1"/>
    </xf>
    <xf numFmtId="181" fontId="17" fillId="0" borderId="88" xfId="11" applyNumberFormat="1" applyFont="1" applyFill="1" applyBorder="1" applyAlignment="1">
      <alignment horizontal="right" vertical="center" shrinkToFit="1"/>
    </xf>
    <xf numFmtId="181" fontId="17" fillId="0" borderId="0" xfId="11" applyNumberFormat="1" applyFont="1" applyFill="1" applyBorder="1" applyAlignment="1">
      <alignment horizontal="right" vertical="center" shrinkToFit="1"/>
    </xf>
    <xf numFmtId="181" fontId="17" fillId="0" borderId="38" xfId="11" applyNumberFormat="1" applyFont="1" applyFill="1" applyBorder="1" applyAlignment="1">
      <alignment horizontal="right" vertical="center" shrinkToFit="1"/>
    </xf>
    <xf numFmtId="178" fontId="17" fillId="0" borderId="87" xfId="11" applyNumberFormat="1" applyFont="1" applyFill="1" applyBorder="1" applyAlignment="1">
      <alignment horizontal="right" vertical="center" shrinkToFit="1"/>
    </xf>
    <xf numFmtId="178" fontId="17" fillId="0" borderId="88" xfId="11" applyNumberFormat="1" applyFont="1" applyFill="1" applyBorder="1" applyAlignment="1">
      <alignment horizontal="right" vertical="center" shrinkToFit="1"/>
    </xf>
    <xf numFmtId="178" fontId="17" fillId="0" borderId="38" xfId="11" applyNumberFormat="1" applyFont="1" applyFill="1" applyBorder="1" applyAlignment="1">
      <alignment horizontal="right" vertical="center" shrinkToFit="1"/>
    </xf>
    <xf numFmtId="0" fontId="17" fillId="0" borderId="41" xfId="11" applyFont="1" applyFill="1" applyBorder="1">
      <alignment vertical="center"/>
    </xf>
    <xf numFmtId="0" fontId="17" fillId="0" borderId="12" xfId="11" applyFont="1" applyFill="1" applyBorder="1">
      <alignment vertical="center"/>
    </xf>
    <xf numFmtId="0" fontId="17" fillId="0" borderId="48" xfId="11" applyFont="1" applyFill="1" applyBorder="1">
      <alignment vertical="center"/>
    </xf>
    <xf numFmtId="181" fontId="17" fillId="0" borderId="82" xfId="11" applyNumberFormat="1" applyFont="1" applyFill="1" applyBorder="1" applyAlignment="1">
      <alignment horizontal="right" vertical="center" shrinkToFit="1"/>
    </xf>
    <xf numFmtId="0" fontId="17" fillId="0" borderId="64" xfId="11" applyFont="1" applyFill="1" applyBorder="1">
      <alignment vertical="center"/>
    </xf>
    <xf numFmtId="0" fontId="17" fillId="0" borderId="0" xfId="11" applyFont="1" applyFill="1" applyBorder="1">
      <alignment vertical="center"/>
    </xf>
    <xf numFmtId="0" fontId="17" fillId="0" borderId="38" xfId="11" applyFont="1" applyFill="1" applyBorder="1">
      <alignment vertical="center"/>
    </xf>
    <xf numFmtId="0" fontId="17" fillId="0" borderId="64" xfId="11" applyFont="1" applyBorder="1" applyAlignment="1">
      <alignment vertical="center"/>
    </xf>
    <xf numFmtId="0" fontId="13" fillId="0" borderId="0" xfId="6" applyAlignment="1">
      <alignment vertical="center"/>
    </xf>
    <xf numFmtId="0" fontId="13" fillId="0" borderId="38" xfId="6" applyBorder="1" applyAlignment="1">
      <alignment vertical="center"/>
    </xf>
    <xf numFmtId="178" fontId="17" fillId="0" borderId="88" xfId="11" applyNumberFormat="1" applyFont="1" applyFill="1" applyBorder="1" applyAlignment="1">
      <alignment horizontal="right" vertical="center"/>
    </xf>
    <xf numFmtId="178" fontId="17" fillId="0" borderId="0" xfId="11" applyNumberFormat="1" applyFont="1" applyFill="1" applyBorder="1" applyAlignment="1">
      <alignment horizontal="right" vertical="center"/>
    </xf>
    <xf numFmtId="178" fontId="17" fillId="0" borderId="38" xfId="11" applyNumberFormat="1" applyFont="1" applyFill="1" applyBorder="1" applyAlignment="1">
      <alignment horizontal="right" vertical="center"/>
    </xf>
    <xf numFmtId="0" fontId="17" fillId="0" borderId="37" xfId="11" applyFont="1" applyFill="1" applyBorder="1">
      <alignment vertical="center"/>
    </xf>
    <xf numFmtId="0" fontId="17" fillId="0" borderId="54" xfId="11" applyFont="1" applyFill="1" applyBorder="1">
      <alignment vertical="center"/>
    </xf>
    <xf numFmtId="0" fontId="17" fillId="0" borderId="40" xfId="11" applyFont="1" applyFill="1" applyBorder="1">
      <alignment vertical="center"/>
    </xf>
    <xf numFmtId="178" fontId="17" fillId="0" borderId="64" xfId="11" applyNumberFormat="1" applyFont="1" applyFill="1" applyBorder="1" applyAlignment="1">
      <alignment horizontal="right" vertical="center"/>
    </xf>
    <xf numFmtId="178" fontId="17" fillId="0" borderId="85" xfId="11" applyNumberFormat="1" applyFont="1" applyFill="1" applyBorder="1" applyAlignment="1">
      <alignment horizontal="right" vertical="center"/>
    </xf>
    <xf numFmtId="181" fontId="17" fillId="0" borderId="86" xfId="11" applyNumberFormat="1" applyFont="1" applyFill="1" applyBorder="1" applyAlignment="1">
      <alignment horizontal="right" vertical="center"/>
    </xf>
    <xf numFmtId="0" fontId="23" fillId="0" borderId="39" xfId="11" applyFont="1" applyFill="1" applyBorder="1" applyAlignment="1">
      <alignment horizontal="center" vertical="center"/>
    </xf>
    <xf numFmtId="0" fontId="23" fillId="0" borderId="31" xfId="11" applyFont="1" applyFill="1" applyBorder="1" applyAlignment="1">
      <alignment horizontal="center" vertical="center"/>
    </xf>
    <xf numFmtId="0" fontId="23" fillId="0" borderId="42" xfId="11" applyFont="1" applyFill="1" applyBorder="1" applyAlignment="1">
      <alignment horizontal="center" vertical="center"/>
    </xf>
    <xf numFmtId="178" fontId="17"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3"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3" fillId="0" borderId="64" xfId="11" applyFont="1" applyBorder="1">
      <alignment vertical="center"/>
    </xf>
    <xf numFmtId="0" fontId="23" fillId="0" borderId="0" xfId="11" applyFont="1" applyBorder="1">
      <alignment vertical="center"/>
    </xf>
    <xf numFmtId="0" fontId="23" fillId="0" borderId="38" xfId="11" applyFont="1" applyBorder="1">
      <alignment vertical="center"/>
    </xf>
    <xf numFmtId="0" fontId="17" fillId="0" borderId="37" xfId="11" applyFont="1" applyBorder="1">
      <alignment vertical="center"/>
    </xf>
    <xf numFmtId="0" fontId="17" fillId="0" borderId="54" xfId="11" applyFont="1" applyBorder="1">
      <alignment vertical="center"/>
    </xf>
    <xf numFmtId="0" fontId="17" fillId="0" borderId="40" xfId="11" applyFont="1" applyBorder="1">
      <alignment vertical="center"/>
    </xf>
    <xf numFmtId="0" fontId="17" fillId="0" borderId="41" xfId="11" applyFont="1" applyBorder="1" applyAlignment="1">
      <alignment horizontal="center" vertical="center" wrapText="1"/>
    </xf>
    <xf numFmtId="0" fontId="17" fillId="0" borderId="12" xfId="11" applyFont="1" applyBorder="1" applyAlignment="1">
      <alignment horizontal="center" vertical="center" wrapText="1"/>
    </xf>
    <xf numFmtId="0" fontId="17" fillId="0" borderId="64" xfId="11" applyFont="1" applyBorder="1" applyAlignment="1">
      <alignment horizontal="center" vertical="center" wrapText="1"/>
    </xf>
    <xf numFmtId="0" fontId="17" fillId="0" borderId="0" xfId="11" applyFont="1" applyBorder="1" applyAlignment="1">
      <alignment horizontal="center" vertical="center" wrapText="1"/>
    </xf>
    <xf numFmtId="0" fontId="17" fillId="0" borderId="37" xfId="11" applyFont="1" applyBorder="1" applyAlignment="1">
      <alignment horizontal="center" vertical="center" wrapText="1"/>
    </xf>
    <xf numFmtId="0" fontId="17" fillId="0" borderId="54" xfId="11" applyFont="1" applyBorder="1" applyAlignment="1">
      <alignment horizontal="center" vertical="center" wrapText="1"/>
    </xf>
    <xf numFmtId="0" fontId="17" fillId="0" borderId="12" xfId="11" applyFont="1" applyBorder="1" applyAlignment="1">
      <alignment vertical="center" textRotation="255"/>
    </xf>
    <xf numFmtId="0" fontId="17" fillId="0" borderId="0" xfId="11" applyFont="1" applyBorder="1" applyAlignment="1">
      <alignment vertical="center" textRotation="255"/>
    </xf>
    <xf numFmtId="0" fontId="17" fillId="0" borderId="54" xfId="11" applyFont="1" applyBorder="1" applyAlignment="1">
      <alignment vertical="center" textRotation="255"/>
    </xf>
    <xf numFmtId="181" fontId="17"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7"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7" fillId="0" borderId="41" xfId="11" applyFont="1" applyFill="1" applyBorder="1" applyAlignment="1">
      <alignment horizontal="center" vertical="center" textRotation="255"/>
    </xf>
    <xf numFmtId="0" fontId="17" fillId="0" borderId="48" xfId="11" applyFont="1" applyFill="1" applyBorder="1" applyAlignment="1">
      <alignment horizontal="center" vertical="center" textRotation="255"/>
    </xf>
    <xf numFmtId="0" fontId="17" fillId="0" borderId="64" xfId="11" applyFont="1" applyFill="1" applyBorder="1" applyAlignment="1">
      <alignment horizontal="center" vertical="center" textRotation="255"/>
    </xf>
    <xf numFmtId="0" fontId="17" fillId="0" borderId="38" xfId="11" applyFont="1" applyFill="1" applyBorder="1" applyAlignment="1">
      <alignment horizontal="center" vertical="center" textRotation="255"/>
    </xf>
    <xf numFmtId="0" fontId="17" fillId="0" borderId="37" xfId="11" applyFont="1" applyFill="1" applyBorder="1" applyAlignment="1">
      <alignment horizontal="center" vertical="center" textRotation="255"/>
    </xf>
    <xf numFmtId="0" fontId="17" fillId="0" borderId="40" xfId="11" applyFont="1" applyFill="1" applyBorder="1" applyAlignment="1">
      <alignment horizontal="center" vertical="center" textRotation="255"/>
    </xf>
    <xf numFmtId="181" fontId="17"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7"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7" fillId="0" borderId="41" xfId="11" applyFont="1" applyFill="1" applyBorder="1" applyAlignment="1">
      <alignment horizontal="left" vertical="center"/>
    </xf>
    <xf numFmtId="0" fontId="17" fillId="0" borderId="12" xfId="11" applyFont="1" applyFill="1" applyBorder="1" applyAlignment="1">
      <alignment horizontal="left" vertical="center"/>
    </xf>
    <xf numFmtId="0" fontId="17" fillId="0" borderId="48" xfId="11" applyFont="1" applyFill="1" applyBorder="1" applyAlignment="1">
      <alignment horizontal="left" vertical="center"/>
    </xf>
    <xf numFmtId="178" fontId="17" fillId="0" borderId="48" xfId="11" applyNumberFormat="1" applyFont="1" applyFill="1" applyBorder="1" applyAlignment="1">
      <alignment horizontal="right" vertical="center" shrinkToFit="1"/>
    </xf>
    <xf numFmtId="0" fontId="17" fillId="0" borderId="64" xfId="11" applyFont="1" applyFill="1" applyBorder="1" applyAlignment="1">
      <alignment horizontal="left" vertical="center"/>
    </xf>
    <xf numFmtId="0" fontId="17" fillId="0" borderId="0" xfId="11" applyFont="1" applyFill="1" applyBorder="1" applyAlignment="1">
      <alignment horizontal="left" vertical="center"/>
    </xf>
    <xf numFmtId="0" fontId="17" fillId="0" borderId="38" xfId="11" applyFont="1" applyFill="1" applyBorder="1" applyAlignment="1">
      <alignment horizontal="left" vertical="center"/>
    </xf>
    <xf numFmtId="178" fontId="17" fillId="0" borderId="37" xfId="11" applyNumberFormat="1" applyFont="1" applyFill="1" applyBorder="1" applyAlignment="1">
      <alignment horizontal="right" vertical="center" shrinkToFit="1"/>
    </xf>
    <xf numFmtId="178" fontId="17" fillId="0" borderId="54" xfId="11" applyNumberFormat="1" applyFont="1" applyFill="1" applyBorder="1" applyAlignment="1">
      <alignment horizontal="right" vertical="center" shrinkToFit="1"/>
    </xf>
    <xf numFmtId="178" fontId="17" fillId="0" borderId="89" xfId="11" applyNumberFormat="1" applyFont="1" applyFill="1" applyBorder="1" applyAlignment="1">
      <alignment horizontal="right" vertical="center" shrinkToFit="1"/>
    </xf>
    <xf numFmtId="181" fontId="17" fillId="0" borderId="90" xfId="11" applyNumberFormat="1" applyFont="1" applyFill="1" applyBorder="1" applyAlignment="1">
      <alignment horizontal="right" vertical="center" shrinkToFit="1"/>
    </xf>
    <xf numFmtId="178" fontId="17" fillId="0" borderId="90" xfId="11" applyNumberFormat="1" applyFont="1" applyFill="1" applyBorder="1" applyAlignment="1">
      <alignment horizontal="right" vertical="center" shrinkToFit="1"/>
    </xf>
    <xf numFmtId="181" fontId="17" fillId="0" borderId="91" xfId="11" applyNumberFormat="1" applyFont="1" applyFill="1" applyBorder="1" applyAlignment="1">
      <alignment horizontal="right" vertical="center" shrinkToFit="1"/>
    </xf>
    <xf numFmtId="181" fontId="17" fillId="0" borderId="40" xfId="11" applyNumberFormat="1" applyFont="1" applyFill="1" applyBorder="1" applyAlignment="1">
      <alignment horizontal="right" vertical="center" shrinkToFit="1"/>
    </xf>
    <xf numFmtId="0" fontId="17" fillId="0" borderId="37" xfId="11" applyFont="1" applyFill="1" applyBorder="1" applyAlignment="1">
      <alignment horizontal="left" vertical="center"/>
    </xf>
    <xf numFmtId="0" fontId="17" fillId="0" borderId="54" xfId="11" applyFont="1" applyFill="1" applyBorder="1" applyAlignment="1">
      <alignment horizontal="left" vertical="center"/>
    </xf>
    <xf numFmtId="0" fontId="17" fillId="0" borderId="40" xfId="11" applyFont="1" applyFill="1" applyBorder="1" applyAlignment="1">
      <alignment horizontal="left" vertical="center"/>
    </xf>
    <xf numFmtId="178" fontId="17" fillId="0" borderId="40" xfId="11" applyNumberFormat="1" applyFont="1" applyFill="1" applyBorder="1" applyAlignment="1">
      <alignment horizontal="right" vertical="center" shrinkToFit="1"/>
    </xf>
    <xf numFmtId="0" fontId="17" fillId="0" borderId="64" xfId="11" applyFont="1" applyFill="1" applyBorder="1" applyAlignment="1">
      <alignment horizontal="center" vertical="center" wrapText="1"/>
    </xf>
    <xf numFmtId="0" fontId="17" fillId="0" borderId="0" xfId="11" applyFont="1" applyFill="1" applyBorder="1" applyAlignment="1">
      <alignment horizontal="center" vertical="center" wrapText="1"/>
    </xf>
    <xf numFmtId="0" fontId="17" fillId="0" borderId="37" xfId="11" applyFont="1" applyFill="1" applyBorder="1" applyAlignment="1">
      <alignment horizontal="center" vertical="center" wrapText="1"/>
    </xf>
    <xf numFmtId="0" fontId="17" fillId="0" borderId="54" xfId="11" applyFont="1" applyFill="1" applyBorder="1" applyAlignment="1">
      <alignment horizontal="center" vertical="center" wrapText="1"/>
    </xf>
    <xf numFmtId="178" fontId="17" fillId="5" borderId="88" xfId="11" applyNumberFormat="1" applyFont="1" applyFill="1" applyBorder="1" applyAlignment="1">
      <alignment horizontal="right" vertical="center" shrinkToFit="1"/>
    </xf>
    <xf numFmtId="178" fontId="17" fillId="5" borderId="0" xfId="11" applyNumberFormat="1" applyFont="1" applyFill="1" applyBorder="1" applyAlignment="1">
      <alignment horizontal="right" vertical="center" shrinkToFit="1"/>
    </xf>
    <xf numFmtId="178" fontId="17" fillId="5" borderId="85" xfId="11" applyNumberFormat="1" applyFont="1" applyFill="1" applyBorder="1" applyAlignment="1">
      <alignment horizontal="right" vertical="center" shrinkToFit="1"/>
    </xf>
    <xf numFmtId="0" fontId="17" fillId="5" borderId="88" xfId="11" applyFont="1" applyFill="1" applyBorder="1" applyAlignment="1">
      <alignment horizontal="right" vertical="center" shrinkToFit="1"/>
    </xf>
    <xf numFmtId="0" fontId="17" fillId="5" borderId="0" xfId="11" applyFont="1" applyFill="1" applyBorder="1" applyAlignment="1">
      <alignment horizontal="right" vertical="center" shrinkToFit="1"/>
    </xf>
    <xf numFmtId="0" fontId="17" fillId="5" borderId="38" xfId="11" applyFont="1" applyFill="1" applyBorder="1" applyAlignment="1">
      <alignment horizontal="right" vertical="center" shrinkToFit="1"/>
    </xf>
    <xf numFmtId="181" fontId="17"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7" fillId="0" borderId="91" xfId="11" applyNumberFormat="1" applyFont="1" applyFill="1" applyBorder="1" applyAlignment="1">
      <alignment horizontal="right" vertical="center" shrinkToFit="1"/>
    </xf>
    <xf numFmtId="178" fontId="17" fillId="5" borderId="91" xfId="11" applyNumberFormat="1" applyFont="1" applyFill="1" applyBorder="1" applyAlignment="1">
      <alignment horizontal="right" vertical="center" shrinkToFit="1"/>
    </xf>
    <xf numFmtId="178" fontId="17" fillId="5" borderId="54" xfId="11" applyNumberFormat="1" applyFont="1" applyFill="1" applyBorder="1" applyAlignment="1">
      <alignment horizontal="right" vertical="center" shrinkToFit="1"/>
    </xf>
    <xf numFmtId="178" fontId="17" fillId="5" borderId="89" xfId="11" applyNumberFormat="1" applyFont="1" applyFill="1" applyBorder="1" applyAlignment="1">
      <alignment horizontal="right" vertical="center" shrinkToFit="1"/>
    </xf>
    <xf numFmtId="0" fontId="17" fillId="5" borderId="91" xfId="11" applyFont="1" applyFill="1" applyBorder="1" applyAlignment="1">
      <alignment horizontal="right" vertical="center" shrinkToFit="1"/>
    </xf>
    <xf numFmtId="0" fontId="17" fillId="5" borderId="54" xfId="11" applyFont="1" applyFill="1" applyBorder="1" applyAlignment="1">
      <alignment horizontal="right" vertical="center" shrinkToFit="1"/>
    </xf>
    <xf numFmtId="0" fontId="17" fillId="5" borderId="40" xfId="11" applyFont="1" applyFill="1" applyBorder="1" applyAlignment="1">
      <alignment horizontal="right" vertical="center" shrinkToFit="1"/>
    </xf>
    <xf numFmtId="0" fontId="17" fillId="0" borderId="41" xfId="11" applyFont="1" applyBorder="1" applyAlignment="1">
      <alignment horizontal="center" vertical="center" textRotation="255"/>
    </xf>
    <xf numFmtId="0" fontId="17" fillId="0" borderId="48" xfId="11" applyFont="1" applyBorder="1" applyAlignment="1">
      <alignment horizontal="center" vertical="center" textRotation="255"/>
    </xf>
    <xf numFmtId="0" fontId="17" fillId="0" borderId="64" xfId="11" applyFont="1" applyBorder="1" applyAlignment="1">
      <alignment horizontal="center" vertical="center" textRotation="255"/>
    </xf>
    <xf numFmtId="0" fontId="17" fillId="0" borderId="38" xfId="11" applyFont="1" applyBorder="1" applyAlignment="1">
      <alignment horizontal="center" vertical="center" textRotation="255"/>
    </xf>
    <xf numFmtId="0" fontId="17" fillId="0" borderId="37" xfId="11" applyFont="1" applyBorder="1" applyAlignment="1">
      <alignment horizontal="center" vertical="center" textRotation="255"/>
    </xf>
    <xf numFmtId="0" fontId="17" fillId="0" borderId="40" xfId="11" applyFont="1" applyBorder="1" applyAlignment="1">
      <alignment horizontal="center" vertical="center" textRotation="255"/>
    </xf>
    <xf numFmtId="0" fontId="31" fillId="7" borderId="62"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5" xfId="12" applyFont="1" applyFill="1" applyBorder="1" applyAlignment="1" applyProtection="1">
      <alignment horizontal="center" vertical="center" wrapText="1"/>
      <protection locked="0"/>
    </xf>
    <xf numFmtId="0" fontId="31" fillId="7" borderId="93" xfId="12" applyFont="1" applyFill="1" applyBorder="1" applyAlignment="1" applyProtection="1">
      <alignment horizontal="center" vertical="center" wrapText="1"/>
      <protection locked="0"/>
    </xf>
    <xf numFmtId="0" fontId="31"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96" xfId="12" applyFont="1" applyFill="1" applyBorder="1" applyAlignment="1" applyProtection="1">
      <alignment horizontal="center" vertical="center" wrapText="1"/>
      <protection locked="0"/>
    </xf>
    <xf numFmtId="0" fontId="31" fillId="0" borderId="98" xfId="14" applyFont="1" applyBorder="1" applyAlignment="1" applyProtection="1">
      <alignment horizontal="left" vertical="center" shrinkToFit="1"/>
      <protection locked="0"/>
    </xf>
    <xf numFmtId="0" fontId="31" fillId="0" borderId="99" xfId="14" applyFont="1" applyBorder="1" applyAlignment="1" applyProtection="1">
      <alignment horizontal="left" vertical="center" shrinkToFit="1"/>
      <protection locked="0"/>
    </xf>
    <xf numFmtId="0" fontId="31" fillId="0" borderId="100" xfId="14" applyFont="1" applyBorder="1" applyAlignment="1" applyProtection="1">
      <alignment horizontal="lef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103" xfId="14" applyNumberFormat="1" applyFont="1" applyBorder="1" applyAlignment="1" applyProtection="1">
      <alignment horizontal="right" vertical="center" shrinkToFit="1"/>
      <protection locked="0"/>
    </xf>
    <xf numFmtId="177" fontId="31" fillId="0" borderId="104"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106"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92" xfId="12" applyFont="1" applyFill="1" applyBorder="1" applyAlignment="1" applyProtection="1">
      <alignment horizontal="center" vertical="center"/>
      <protection locked="0"/>
    </xf>
    <xf numFmtId="0" fontId="31" fillId="7" borderId="93" xfId="12" applyFont="1" applyFill="1" applyBorder="1" applyAlignment="1" applyProtection="1">
      <alignment horizontal="center" vertical="center"/>
      <protection locked="0"/>
    </xf>
    <xf numFmtId="0" fontId="31" fillId="7" borderId="94" xfId="12" applyFont="1" applyFill="1" applyBorder="1" applyAlignment="1" applyProtection="1">
      <alignment horizontal="center" vertical="center"/>
      <protection locked="0"/>
    </xf>
    <xf numFmtId="0" fontId="30" fillId="6" borderId="1" xfId="12" applyFont="1" applyFill="1" applyBorder="1" applyAlignment="1" applyProtection="1">
      <alignment horizontal="center" vertical="center"/>
    </xf>
    <xf numFmtId="0" fontId="30" fillId="6" borderId="2" xfId="12" applyFont="1" applyFill="1" applyBorder="1" applyAlignment="1" applyProtection="1">
      <alignment horizontal="center" vertical="center"/>
    </xf>
    <xf numFmtId="0" fontId="30" fillId="6" borderId="3" xfId="12" applyFont="1" applyFill="1" applyBorder="1" applyAlignment="1" applyProtection="1">
      <alignment horizontal="center" vertical="center"/>
    </xf>
    <xf numFmtId="0" fontId="31" fillId="6" borderId="75" xfId="12" applyFont="1" applyFill="1" applyBorder="1" applyAlignment="1" applyProtection="1">
      <alignment horizontal="left" vertical="center"/>
    </xf>
    <xf numFmtId="0" fontId="31" fillId="7" borderId="36" xfId="12" applyFont="1" applyFill="1" applyBorder="1" applyAlignment="1" applyProtection="1">
      <alignment horizontal="center" vertical="center" wrapText="1"/>
      <protection locked="0"/>
    </xf>
    <xf numFmtId="0" fontId="31" fillId="7" borderId="92" xfId="12" applyFont="1" applyFill="1" applyBorder="1" applyAlignment="1" applyProtection="1">
      <alignment horizontal="center" vertical="center" wrapText="1"/>
      <protection locked="0"/>
    </xf>
    <xf numFmtId="0" fontId="31" fillId="0" borderId="98" xfId="15" applyNumberFormat="1" applyFont="1" applyBorder="1" applyAlignment="1" applyProtection="1">
      <alignment horizontal="left" vertical="center" shrinkToFit="1"/>
      <protection locked="0"/>
    </xf>
    <xf numFmtId="0" fontId="31" fillId="0" borderId="99" xfId="15" applyNumberFormat="1" applyFont="1" applyBorder="1" applyAlignment="1" applyProtection="1">
      <alignment horizontal="left" vertical="center" shrinkToFit="1"/>
      <protection locked="0"/>
    </xf>
    <xf numFmtId="0" fontId="31" fillId="0" borderId="110" xfId="15" applyNumberFormat="1" applyFont="1" applyBorder="1" applyAlignment="1" applyProtection="1">
      <alignment horizontal="left" vertical="center" shrinkToFit="1"/>
      <protection locked="0"/>
    </xf>
    <xf numFmtId="0" fontId="31" fillId="0" borderId="112" xfId="14" applyFont="1" applyBorder="1" applyAlignment="1" applyProtection="1">
      <alignment horizontal="left" vertical="center" shrinkToFit="1"/>
      <protection locked="0"/>
    </xf>
    <xf numFmtId="0" fontId="31" fillId="0" borderId="113" xfId="14" applyFont="1" applyBorder="1" applyAlignment="1" applyProtection="1">
      <alignment horizontal="left" vertical="center" shrinkToFit="1"/>
      <protection locked="0"/>
    </xf>
    <xf numFmtId="0" fontId="31" fillId="0" borderId="114" xfId="14" applyFont="1" applyBorder="1" applyAlignment="1" applyProtection="1">
      <alignment horizontal="lef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7" xfId="14" applyNumberFormat="1" applyFont="1" applyBorder="1" applyAlignment="1" applyProtection="1">
      <alignment horizontal="right" vertical="center" shrinkToFit="1"/>
      <protection locked="0"/>
    </xf>
    <xf numFmtId="177" fontId="31" fillId="0" borderId="118"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0" xfId="15" applyNumberFormat="1" applyFont="1" applyBorder="1" applyAlignment="1" applyProtection="1">
      <alignment horizontal="right" vertical="center" shrinkToFit="1"/>
      <protection locked="0"/>
    </xf>
    <xf numFmtId="177" fontId="31" fillId="0" borderId="116" xfId="15" applyNumberFormat="1" applyFont="1" applyBorder="1" applyAlignment="1" applyProtection="1">
      <alignment horizontal="right" vertical="center" shrinkToFit="1"/>
      <protection locked="0"/>
    </xf>
    <xf numFmtId="0" fontId="31" fillId="0" borderId="116" xfId="15" applyNumberFormat="1" applyFont="1" applyBorder="1" applyAlignment="1" applyProtection="1">
      <alignment horizontal="left" vertical="center" shrinkToFit="1"/>
      <protection locked="0"/>
    </xf>
    <xf numFmtId="0" fontId="31" fillId="0" borderId="121" xfId="15" applyNumberFormat="1" applyFont="1" applyBorder="1" applyAlignment="1" applyProtection="1">
      <alignment horizontal="left" vertical="center" shrinkToFit="1"/>
      <protection locked="0"/>
    </xf>
    <xf numFmtId="0" fontId="31" fillId="0" borderId="112" xfId="15" applyFont="1" applyBorder="1" applyAlignment="1" applyProtection="1">
      <alignment horizontal="left" vertical="center" shrinkToFit="1"/>
      <protection locked="0"/>
    </xf>
    <xf numFmtId="0" fontId="31" fillId="0" borderId="113"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177" fontId="31" fillId="0" borderId="98" xfId="15" applyNumberFormat="1" applyFont="1" applyBorder="1" applyAlignment="1" applyProtection="1">
      <alignment horizontal="right" vertical="center" shrinkToFit="1"/>
      <protection locked="0"/>
    </xf>
    <xf numFmtId="177" fontId="31" fillId="0" borderId="99" xfId="15" applyNumberFormat="1" applyFont="1" applyBorder="1" applyAlignment="1" applyProtection="1">
      <alignment horizontal="right" vertical="center" shrinkToFit="1"/>
      <protection locked="0"/>
    </xf>
    <xf numFmtId="177" fontId="31" fillId="0" borderId="100" xfId="15"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0" fontId="31" fillId="0" borderId="102" xfId="15" applyNumberFormat="1" applyFont="1" applyBorder="1" applyAlignment="1" applyProtection="1">
      <alignment horizontal="left" vertical="center" shrinkToFit="1"/>
      <protection locked="0"/>
    </xf>
    <xf numFmtId="0" fontId="31" fillId="0" borderId="108" xfId="15" applyNumberFormat="1" applyFont="1" applyBorder="1" applyAlignment="1" applyProtection="1">
      <alignment horizontal="left" vertical="center" shrinkToFit="1"/>
      <protection locked="0"/>
    </xf>
    <xf numFmtId="0" fontId="31" fillId="0" borderId="98" xfId="15" applyFont="1" applyBorder="1" applyAlignment="1" applyProtection="1">
      <alignment horizontal="left" vertical="center" shrinkToFit="1"/>
      <protection locked="0"/>
    </xf>
    <xf numFmtId="0" fontId="31" fillId="0" borderId="99" xfId="15" applyFont="1" applyBorder="1" applyAlignment="1" applyProtection="1">
      <alignment horizontal="left" vertical="center" shrinkToFit="1"/>
      <protection locked="0"/>
    </xf>
    <xf numFmtId="0" fontId="31" fillId="0" borderId="100" xfId="15" applyFont="1" applyBorder="1" applyAlignment="1" applyProtection="1">
      <alignment horizontal="left" vertical="center" shrinkToFit="1"/>
      <protection locked="0"/>
    </xf>
    <xf numFmtId="177" fontId="31" fillId="0" borderId="112" xfId="15" applyNumberFormat="1" applyFont="1" applyBorder="1" applyAlignment="1" applyProtection="1">
      <alignment horizontal="right" vertical="center" shrinkToFit="1"/>
      <protection locked="0"/>
    </xf>
    <xf numFmtId="177" fontId="31" fillId="0" borderId="113" xfId="15" applyNumberFormat="1" applyFont="1" applyBorder="1" applyAlignment="1" applyProtection="1">
      <alignment horizontal="right" vertical="center" shrinkToFit="1"/>
      <protection locked="0"/>
    </xf>
    <xf numFmtId="177" fontId="31" fillId="0" borderId="114" xfId="15" applyNumberFormat="1" applyFont="1" applyBorder="1" applyAlignment="1" applyProtection="1">
      <alignment horizontal="right" vertical="center" shrinkToFit="1"/>
      <protection locked="0"/>
    </xf>
    <xf numFmtId="0" fontId="31" fillId="0" borderId="112" xfId="15" applyNumberFormat="1" applyFont="1" applyBorder="1" applyAlignment="1" applyProtection="1">
      <alignment horizontal="left" vertical="center" shrinkToFit="1"/>
      <protection locked="0"/>
    </xf>
    <xf numFmtId="0" fontId="31" fillId="0" borderId="113" xfId="15" applyNumberFormat="1" applyFont="1" applyBorder="1" applyAlignment="1" applyProtection="1">
      <alignment horizontal="left" vertical="center" shrinkToFit="1"/>
      <protection locked="0"/>
    </xf>
    <xf numFmtId="0" fontId="31" fillId="0" borderId="119" xfId="15" applyNumberFormat="1" applyFont="1" applyBorder="1" applyAlignment="1" applyProtection="1">
      <alignment horizontal="lef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8" borderId="129" xfId="15" applyNumberFormat="1" applyFont="1" applyFill="1" applyBorder="1" applyAlignment="1" applyProtection="1">
      <alignment horizontal="left" vertical="center" shrinkToFit="1"/>
      <protection locked="0"/>
    </xf>
    <xf numFmtId="0" fontId="31" fillId="8" borderId="132" xfId="15" applyNumberFormat="1" applyFont="1" applyFill="1" applyBorder="1" applyAlignment="1" applyProtection="1">
      <alignment horizontal="lef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4" xfId="15" applyNumberFormat="1" applyFont="1" applyBorder="1" applyAlignment="1" applyProtection="1">
      <alignment horizontal="right" vertical="center" shrinkToFit="1"/>
      <protection locked="0"/>
    </xf>
    <xf numFmtId="0" fontId="31" fillId="0" borderId="124" xfId="15" applyNumberFormat="1" applyFont="1" applyBorder="1" applyAlignment="1" applyProtection="1">
      <alignment horizontal="left" vertical="center" shrinkToFit="1"/>
      <protection locked="0"/>
    </xf>
    <xf numFmtId="0" fontId="31" fillId="0" borderId="127" xfId="15" applyNumberFormat="1"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pplyProtection="1">
      <alignment horizontal="left" vertical="center"/>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92" xfId="12" applyFont="1" applyFill="1" applyBorder="1" applyAlignment="1" applyProtection="1">
      <alignment horizontal="center" vertical="center" shrinkToFit="1"/>
      <protection locked="0"/>
    </xf>
    <xf numFmtId="0" fontId="31" fillId="7" borderId="93" xfId="12" applyFont="1" applyFill="1" applyBorder="1" applyAlignment="1" applyProtection="1">
      <alignment horizontal="center" vertical="center" shrinkToFit="1"/>
      <protection locked="0"/>
    </xf>
    <xf numFmtId="0" fontId="31" fillId="7" borderId="96" xfId="12" applyFont="1" applyFill="1" applyBorder="1" applyAlignment="1" applyProtection="1">
      <alignment horizontal="center" vertical="center" shrinkToFit="1"/>
      <protection locked="0"/>
    </xf>
    <xf numFmtId="177" fontId="31" fillId="0" borderId="137" xfId="12" applyNumberFormat="1" applyFont="1" applyBorder="1" applyAlignment="1" applyProtection="1">
      <alignment horizontal="right" vertical="center" shrinkToFit="1"/>
      <protection locked="0"/>
    </xf>
    <xf numFmtId="187"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0" fontId="31" fillId="0" borderId="116" xfId="12" applyFont="1" applyBorder="1" applyAlignment="1" applyProtection="1">
      <alignment horizontal="left" vertical="center" shrinkToFit="1"/>
      <protection locked="0"/>
    </xf>
    <xf numFmtId="0" fontId="31" fillId="0" borderId="121" xfId="12" applyFont="1" applyBorder="1" applyAlignment="1" applyProtection="1">
      <alignment horizontal="left" vertical="center" shrinkToFit="1"/>
      <protection locked="0"/>
    </xf>
    <xf numFmtId="177" fontId="31" fillId="0" borderId="120" xfId="12" applyNumberFormat="1" applyFont="1" applyBorder="1" applyAlignment="1" applyProtection="1">
      <alignment horizontal="right" vertical="center" shrinkToFit="1"/>
      <protection locked="0"/>
    </xf>
    <xf numFmtId="177" fontId="31" fillId="0" borderId="116" xfId="12" applyNumberFormat="1" applyFont="1" applyBorder="1" applyAlignment="1" applyProtection="1">
      <alignment horizontal="right" vertical="center" shrinkToFit="1"/>
      <protection locked="0"/>
    </xf>
    <xf numFmtId="187" fontId="31" fillId="0" borderId="116" xfId="12" applyNumberFormat="1" applyFont="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6" borderId="117" xfId="13" applyNumberFormat="1" applyFont="1" applyFill="1" applyBorder="1" applyAlignment="1" applyProtection="1">
      <alignment horizontal="right" vertical="center" shrinkToFit="1"/>
      <protection locked="0"/>
    </xf>
    <xf numFmtId="177" fontId="31" fillId="6" borderId="120" xfId="13" applyNumberFormat="1" applyFont="1" applyFill="1" applyBorder="1" applyAlignment="1" applyProtection="1">
      <alignment horizontal="right" vertical="center" shrinkToFit="1"/>
      <protection locked="0"/>
    </xf>
    <xf numFmtId="187" fontId="31" fillId="6" borderId="116" xfId="13" applyNumberFormat="1" applyFont="1" applyFill="1" applyBorder="1" applyAlignment="1" applyProtection="1">
      <alignment horizontal="right" vertical="center" shrinkToFit="1"/>
      <protection locked="0"/>
    </xf>
    <xf numFmtId="177" fontId="31" fillId="8" borderId="142"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1" fillId="0" borderId="81" xfId="12" applyFont="1" applyBorder="1" applyAlignment="1" applyProtection="1">
      <alignment horizontal="center" vertical="center" shrinkToFit="1"/>
      <protection locked="0"/>
    </xf>
    <xf numFmtId="187" fontId="31" fillId="8" borderId="134" xfId="12" applyNumberFormat="1" applyFont="1" applyFill="1" applyBorder="1" applyAlignment="1" applyProtection="1">
      <alignment horizontal="right" vertical="center" shrinkToFit="1"/>
      <protection locked="0"/>
    </xf>
    <xf numFmtId="0" fontId="31" fillId="8" borderId="129" xfId="12" applyNumberFormat="1" applyFont="1" applyFill="1" applyBorder="1" applyAlignment="1" applyProtection="1">
      <alignment horizontal="left" vertical="center" shrinkToFit="1"/>
      <protection locked="0"/>
    </xf>
    <xf numFmtId="0" fontId="31" fillId="8" borderId="132" xfId="12" applyNumberFormat="1"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2"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shrinkToFit="1"/>
      <protection locked="0"/>
    </xf>
    <xf numFmtId="0" fontId="31" fillId="7" borderId="94"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protection locked="0"/>
    </xf>
    <xf numFmtId="0" fontId="31" fillId="6" borderId="112" xfId="12" applyNumberFormat="1" applyFont="1" applyFill="1" applyBorder="1" applyAlignment="1" applyProtection="1">
      <alignment horizontal="left" vertical="center" shrinkToFit="1"/>
      <protection locked="0"/>
    </xf>
    <xf numFmtId="0" fontId="31" fillId="6" borderId="113" xfId="12" applyNumberFormat="1" applyFont="1" applyFill="1" applyBorder="1" applyAlignment="1" applyProtection="1">
      <alignment horizontal="left" vertical="center" shrinkToFit="1"/>
      <protection locked="0"/>
    </xf>
    <xf numFmtId="0" fontId="31" fillId="6" borderId="119" xfId="12" applyNumberFormat="1" applyFont="1" applyFill="1" applyBorder="1" applyAlignment="1" applyProtection="1">
      <alignment horizontal="left" vertical="center" shrinkToFit="1"/>
      <protection locked="0"/>
    </xf>
    <xf numFmtId="177" fontId="31" fillId="6" borderId="112" xfId="12" applyNumberFormat="1" applyFont="1" applyFill="1" applyBorder="1" applyAlignment="1" applyProtection="1">
      <alignment horizontal="right" vertical="center" shrinkToFit="1"/>
      <protection locked="0"/>
    </xf>
    <xf numFmtId="177" fontId="31" fillId="6" borderId="113" xfId="12" applyNumberFormat="1" applyFont="1" applyFill="1" applyBorder="1" applyAlignment="1" applyProtection="1">
      <alignment horizontal="right" vertical="center" shrinkToFit="1"/>
      <protection locked="0"/>
    </xf>
    <xf numFmtId="177" fontId="31" fillId="6" borderId="114" xfId="12" applyNumberFormat="1" applyFont="1" applyFill="1" applyBorder="1" applyAlignment="1" applyProtection="1">
      <alignment horizontal="right" vertical="center" shrinkToFit="1"/>
      <protection locked="0"/>
    </xf>
    <xf numFmtId="0" fontId="31" fillId="6" borderId="112" xfId="12" applyFont="1" applyFill="1" applyBorder="1" applyAlignment="1" applyProtection="1">
      <alignment horizontal="left" vertical="center" shrinkToFit="1"/>
      <protection locked="0"/>
    </xf>
    <xf numFmtId="0" fontId="31" fillId="6" borderId="113"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0" borderId="102" xfId="12" applyNumberFormat="1" applyFont="1" applyBorder="1" applyAlignment="1" applyProtection="1">
      <alignment horizontal="right" vertical="center" shrinkToFit="1"/>
      <protection locked="0"/>
    </xf>
    <xf numFmtId="0" fontId="31" fillId="0" borderId="102" xfId="12" applyNumberFormat="1" applyFont="1" applyBorder="1" applyAlignment="1" applyProtection="1">
      <alignment horizontal="left" vertical="center" shrinkToFit="1"/>
      <protection locked="0"/>
    </xf>
    <xf numFmtId="0" fontId="31" fillId="0" borderId="108" xfId="12" applyNumberFormat="1" applyFont="1" applyBorder="1" applyAlignment="1" applyProtection="1">
      <alignment horizontal="left" vertical="center" shrinkToFit="1"/>
      <protection locked="0"/>
    </xf>
    <xf numFmtId="0" fontId="31" fillId="0" borderId="98" xfId="12" applyFont="1" applyBorder="1" applyAlignment="1" applyProtection="1">
      <alignment horizontal="left" vertical="center" shrinkToFit="1"/>
      <protection locked="0"/>
    </xf>
    <xf numFmtId="0" fontId="31" fillId="0" borderId="99" xfId="12" applyFont="1" applyBorder="1" applyAlignment="1" applyProtection="1">
      <alignment horizontal="left" vertical="center" shrinkToFit="1"/>
      <protection locked="0"/>
    </xf>
    <xf numFmtId="0" fontId="31" fillId="0" borderId="100" xfId="12" applyFont="1" applyBorder="1" applyAlignment="1" applyProtection="1">
      <alignment horizontal="left" vertical="center" shrinkToFit="1"/>
      <protection locked="0"/>
    </xf>
    <xf numFmtId="177" fontId="31" fillId="0" borderId="101" xfId="12" applyNumberFormat="1" applyFont="1" applyBorder="1" applyAlignment="1" applyProtection="1">
      <alignment horizontal="right" vertical="center" shrinkToFit="1"/>
      <protection locked="0"/>
    </xf>
    <xf numFmtId="0" fontId="31" fillId="0" borderId="112" xfId="12" applyFont="1" applyBorder="1" applyAlignment="1" applyProtection="1">
      <alignment horizontal="left" vertical="center" shrinkToFit="1"/>
      <protection locked="0"/>
    </xf>
    <xf numFmtId="0" fontId="31" fillId="0" borderId="113" xfId="12" applyFont="1" applyBorder="1" applyAlignment="1" applyProtection="1">
      <alignment horizontal="left" vertical="center" shrinkToFit="1"/>
      <protection locked="0"/>
    </xf>
    <xf numFmtId="0" fontId="31" fillId="0" borderId="114"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0" fontId="31" fillId="0" borderId="116" xfId="12" applyNumberFormat="1" applyFont="1" applyBorder="1" applyAlignment="1" applyProtection="1">
      <alignment horizontal="left" vertical="center" shrinkToFit="1"/>
      <protection locked="0"/>
    </xf>
    <xf numFmtId="0" fontId="31" fillId="0" borderId="121" xfId="12" applyNumberFormat="1" applyFont="1" applyBorder="1" applyAlignment="1" applyProtection="1">
      <alignment horizontal="lef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113" xfId="12" applyNumberFormat="1" applyFont="1" applyBorder="1" applyAlignment="1" applyProtection="1">
      <alignment horizontal="right" vertical="center" shrinkToFit="1"/>
      <protection locked="0"/>
    </xf>
    <xf numFmtId="177" fontId="31" fillId="0" borderId="117" xfId="12" applyNumberFormat="1" applyFont="1" applyBorder="1" applyAlignment="1" applyProtection="1">
      <alignment horizontal="right" vertical="center" shrinkToFit="1"/>
      <protection locked="0"/>
    </xf>
    <xf numFmtId="0" fontId="31" fillId="6" borderId="145" xfId="12" applyFont="1" applyFill="1" applyBorder="1" applyAlignment="1" applyProtection="1">
      <alignment horizontal="left" vertical="center" shrinkToFit="1"/>
      <protection locked="0"/>
    </xf>
    <xf numFmtId="0" fontId="31" fillId="6" borderId="146" xfId="12" applyFont="1" applyFill="1" applyBorder="1" applyAlignment="1" applyProtection="1">
      <alignment horizontal="left" vertical="center" shrinkToFit="1"/>
      <protection locked="0"/>
    </xf>
    <xf numFmtId="0" fontId="31" fillId="6" borderId="147" xfId="12" applyFont="1" applyFill="1" applyBorder="1" applyAlignment="1" applyProtection="1">
      <alignment horizontal="left" vertical="center" shrinkToFit="1"/>
      <protection locked="0"/>
    </xf>
    <xf numFmtId="177" fontId="31" fillId="6" borderId="123" xfId="12" applyNumberFormat="1" applyFont="1" applyFill="1" applyBorder="1" applyAlignment="1" applyProtection="1">
      <alignment horizontal="right" vertical="center" shrinkToFit="1"/>
      <protection locked="0"/>
    </xf>
    <xf numFmtId="177" fontId="31" fillId="6" borderId="124" xfId="12" applyNumberFormat="1" applyFont="1" applyFill="1" applyBorder="1" applyAlignment="1" applyProtection="1">
      <alignment horizontal="right" vertical="center" shrinkToFit="1"/>
      <protection locked="0"/>
    </xf>
    <xf numFmtId="0" fontId="31" fillId="6" borderId="124" xfId="12" applyNumberFormat="1" applyFont="1" applyFill="1" applyBorder="1" applyAlignment="1" applyProtection="1">
      <alignment horizontal="left" vertical="center" shrinkToFit="1"/>
      <protection locked="0"/>
    </xf>
    <xf numFmtId="0" fontId="31" fillId="6" borderId="127" xfId="12" applyNumberFormat="1" applyFont="1" applyFill="1" applyBorder="1" applyAlignment="1" applyProtection="1">
      <alignment horizontal="lef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149" xfId="12" applyNumberFormat="1" applyFont="1" applyFill="1" applyBorder="1" applyAlignment="1" applyProtection="1">
      <alignment horizontal="right" vertical="center" shrinkToFit="1"/>
      <protection locked="0"/>
    </xf>
    <xf numFmtId="177" fontId="31" fillId="8" borderId="150"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pplyProtection="1">
      <alignment horizontal="center" vertical="center"/>
    </xf>
    <xf numFmtId="0" fontId="31" fillId="6" borderId="31" xfId="12" applyFont="1" applyFill="1" applyBorder="1" applyAlignment="1" applyProtection="1">
      <alignment horizontal="center" vertical="center"/>
    </xf>
    <xf numFmtId="0" fontId="31" fillId="6" borderId="42" xfId="12" applyFont="1" applyFill="1" applyBorder="1" applyAlignment="1" applyProtection="1">
      <alignment horizontal="center" vertical="center"/>
    </xf>
    <xf numFmtId="0" fontId="31" fillId="6" borderId="32" xfId="12" applyFont="1" applyFill="1" applyBorder="1" applyAlignment="1" applyProtection="1">
      <alignment horizontal="center" vertical="center"/>
    </xf>
    <xf numFmtId="0" fontId="31" fillId="6" borderId="11" xfId="12" applyFont="1" applyFill="1" applyBorder="1" applyProtection="1">
      <alignment vertical="center"/>
    </xf>
    <xf numFmtId="0" fontId="31" fillId="6" borderId="12" xfId="12" applyFont="1" applyFill="1" applyBorder="1" applyProtection="1">
      <alignment vertical="center"/>
    </xf>
    <xf numFmtId="0" fontId="31" fillId="6" borderId="48" xfId="12" applyFont="1" applyFill="1" applyBorder="1" applyProtection="1">
      <alignment vertical="center"/>
    </xf>
    <xf numFmtId="177" fontId="31" fillId="6" borderId="41" xfId="14" applyNumberFormat="1" applyFont="1" applyFill="1" applyBorder="1" applyAlignment="1" applyProtection="1">
      <alignment horizontal="right" vertical="center" shrinkToFit="1"/>
    </xf>
    <xf numFmtId="177" fontId="31" fillId="6" borderId="12" xfId="14" applyNumberFormat="1" applyFont="1" applyFill="1" applyBorder="1" applyAlignment="1" applyProtection="1">
      <alignment horizontal="right" vertical="center" shrinkToFit="1"/>
    </xf>
    <xf numFmtId="177" fontId="31" fillId="6" borderId="82" xfId="14" applyNumberFormat="1" applyFont="1" applyFill="1" applyBorder="1" applyAlignment="1" applyProtection="1">
      <alignment horizontal="right" vertical="center" shrinkToFit="1"/>
    </xf>
    <xf numFmtId="177" fontId="31" fillId="6" borderId="84" xfId="14" applyNumberFormat="1" applyFont="1" applyFill="1" applyBorder="1" applyAlignment="1" applyProtection="1">
      <alignment horizontal="right" vertical="center" shrinkToFit="1"/>
    </xf>
    <xf numFmtId="187" fontId="31" fillId="6" borderId="84" xfId="14" applyNumberFormat="1" applyFont="1" applyFill="1" applyBorder="1" applyAlignment="1" applyProtection="1">
      <alignment horizontal="right" vertical="center" shrinkToFit="1"/>
    </xf>
    <xf numFmtId="187" fontId="31" fillId="6" borderId="12" xfId="14" applyNumberFormat="1" applyFont="1" applyFill="1" applyBorder="1" applyAlignment="1" applyProtection="1">
      <alignment horizontal="right" vertical="center" shrinkToFit="1"/>
    </xf>
    <xf numFmtId="187" fontId="31" fillId="6" borderId="13"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top"/>
    </xf>
    <xf numFmtId="0" fontId="31" fillId="6" borderId="12" xfId="12" applyFont="1" applyFill="1" applyBorder="1" applyAlignment="1" applyProtection="1">
      <alignment horizontal="center" vertical="top"/>
    </xf>
    <xf numFmtId="0" fontId="31" fillId="6" borderId="7" xfId="12" applyFont="1" applyFill="1" applyBorder="1" applyAlignment="1" applyProtection="1">
      <alignment horizontal="center" vertical="top"/>
    </xf>
    <xf numFmtId="0" fontId="31" fillId="6" borderId="0" xfId="12" applyFont="1" applyFill="1" applyBorder="1" applyAlignment="1" applyProtection="1">
      <alignment horizontal="center" vertical="top"/>
    </xf>
    <xf numFmtId="0" fontId="31" fillId="6" borderId="24" xfId="12" applyFont="1" applyFill="1" applyBorder="1" applyAlignment="1" applyProtection="1">
      <alignment horizontal="center" vertical="top"/>
    </xf>
    <xf numFmtId="0" fontId="31" fillId="6" borderId="54" xfId="12" applyFont="1" applyFill="1" applyBorder="1" applyAlignment="1" applyProtection="1">
      <alignment horizontal="center" vertical="top"/>
    </xf>
    <xf numFmtId="0" fontId="31" fillId="6" borderId="30" xfId="12" applyFont="1" applyFill="1" applyBorder="1" applyAlignment="1" applyProtection="1">
      <alignment horizontal="center" vertical="center"/>
    </xf>
    <xf numFmtId="0" fontId="31" fillId="6" borderId="34" xfId="12" applyFont="1" applyFill="1" applyBorder="1" applyAlignment="1" applyProtection="1">
      <alignment horizontal="center" vertical="center"/>
    </xf>
    <xf numFmtId="0" fontId="31" fillId="8" borderId="44" xfId="12" applyNumberFormat="1" applyFont="1" applyFill="1" applyBorder="1" applyAlignment="1" applyProtection="1">
      <alignment horizontal="left" vertical="center" shrinkToFit="1"/>
      <protection locked="0"/>
    </xf>
    <xf numFmtId="0" fontId="31" fillId="8" borderId="18" xfId="12" applyNumberFormat="1" applyFont="1" applyFill="1" applyBorder="1" applyAlignment="1" applyProtection="1">
      <alignment horizontal="left" vertical="center" shrinkToFit="1"/>
      <protection locked="0"/>
    </xf>
    <xf numFmtId="0" fontId="31" fillId="8" borderId="19" xfId="12" applyNumberFormat="1" applyFont="1" applyFill="1" applyBorder="1" applyAlignment="1" applyProtection="1">
      <alignment horizontal="left" vertical="center" shrinkToFit="1"/>
      <protection locked="0"/>
    </xf>
    <xf numFmtId="0" fontId="31" fillId="6" borderId="8" xfId="12" applyFont="1" applyFill="1" applyBorder="1" applyAlignment="1" applyProtection="1">
      <alignment horizontal="left" vertical="center" wrapText="1"/>
    </xf>
    <xf numFmtId="0" fontId="31" fillId="6" borderId="0" xfId="13" applyFont="1" applyFill="1" applyAlignment="1" applyProtection="1">
      <alignment horizontal="left" vertical="center"/>
    </xf>
    <xf numFmtId="0" fontId="31" fillId="6" borderId="24" xfId="12" applyFont="1" applyFill="1" applyBorder="1" applyAlignment="1" applyProtection="1">
      <alignment horizontal="center" vertical="center"/>
    </xf>
    <xf numFmtId="0" fontId="31" fillId="6" borderId="54" xfId="12" applyFont="1" applyFill="1" applyBorder="1" applyAlignment="1" applyProtection="1">
      <alignment horizontal="center" vertical="center"/>
    </xf>
    <xf numFmtId="0" fontId="31" fillId="6" borderId="67" xfId="12" applyFont="1" applyFill="1" applyBorder="1" applyAlignment="1" applyProtection="1">
      <alignment horizontal="center" vertical="center"/>
    </xf>
    <xf numFmtId="187" fontId="31" fillId="6" borderId="87" xfId="14" applyNumberFormat="1" applyFont="1" applyFill="1" applyBorder="1" applyAlignment="1" applyProtection="1">
      <alignment horizontal="right" vertical="center" shrinkToFit="1"/>
    </xf>
    <xf numFmtId="187" fontId="31" fillId="6" borderId="63" xfId="14" applyNumberFormat="1" applyFont="1" applyFill="1" applyBorder="1" applyAlignment="1" applyProtection="1">
      <alignment horizontal="right" vertical="center" shrinkToFit="1"/>
    </xf>
    <xf numFmtId="0" fontId="31" fillId="6" borderId="64"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38" xfId="12" applyFont="1" applyFill="1" applyBorder="1" applyAlignment="1" applyProtection="1">
      <alignment vertical="center"/>
    </xf>
    <xf numFmtId="177" fontId="31" fillId="6" borderId="154" xfId="14" applyNumberFormat="1" applyFont="1" applyFill="1" applyBorder="1" applyAlignment="1" applyProtection="1">
      <alignment horizontal="right" vertical="center" shrinkToFit="1"/>
    </xf>
    <xf numFmtId="177" fontId="31" fillId="6" borderId="86" xfId="14" applyNumberFormat="1" applyFont="1" applyFill="1" applyBorder="1" applyAlignment="1" applyProtection="1">
      <alignment horizontal="right" vertical="center" shrinkToFit="1"/>
    </xf>
    <xf numFmtId="187" fontId="31" fillId="6" borderId="86" xfId="14" applyNumberFormat="1" applyFont="1" applyFill="1" applyBorder="1" applyAlignment="1" applyProtection="1">
      <alignment horizontal="right" vertical="center" shrinkToFit="1"/>
    </xf>
    <xf numFmtId="187" fontId="31" fillId="6" borderId="155" xfId="14" applyNumberFormat="1" applyFont="1" applyFill="1" applyBorder="1" applyAlignment="1" applyProtection="1">
      <alignment horizontal="right" vertical="center" shrinkToFit="1"/>
    </xf>
    <xf numFmtId="0" fontId="31" fillId="6" borderId="4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48" xfId="12" applyFont="1" applyFill="1" applyBorder="1" applyAlignment="1" applyProtection="1">
      <alignment vertical="center"/>
    </xf>
    <xf numFmtId="177" fontId="31" fillId="6" borderId="151" xfId="14" applyNumberFormat="1" applyFont="1" applyFill="1" applyBorder="1" applyAlignment="1" applyProtection="1">
      <alignment horizontal="right" vertical="center" shrinkToFit="1"/>
    </xf>
    <xf numFmtId="177" fontId="31" fillId="6" borderId="83" xfId="14" applyNumberFormat="1" applyFont="1" applyFill="1" applyBorder="1" applyAlignment="1" applyProtection="1">
      <alignment horizontal="right" vertical="center" shrinkToFit="1"/>
    </xf>
    <xf numFmtId="187" fontId="31" fillId="6" borderId="83" xfId="14" applyNumberFormat="1" applyFont="1" applyFill="1" applyBorder="1" applyAlignment="1" applyProtection="1">
      <alignment horizontal="right" vertical="center" shrinkToFit="1"/>
    </xf>
    <xf numFmtId="187" fontId="31" fillId="6" borderId="153" xfId="14" applyNumberFormat="1" applyFont="1" applyFill="1" applyBorder="1" applyAlignment="1" applyProtection="1">
      <alignment horizontal="right" vertical="center" shrinkToFit="1"/>
    </xf>
    <xf numFmtId="0" fontId="31" fillId="6" borderId="7" xfId="12" applyFont="1" applyFill="1" applyBorder="1" applyAlignment="1" applyProtection="1">
      <alignment horizontal="left" vertical="center"/>
    </xf>
    <xf numFmtId="0" fontId="31" fillId="6" borderId="0" xfId="12" applyFont="1" applyFill="1" applyBorder="1" applyAlignment="1" applyProtection="1">
      <alignment horizontal="left" vertical="center"/>
    </xf>
    <xf numFmtId="0" fontId="31" fillId="6" borderId="38" xfId="12" applyFont="1" applyFill="1" applyBorder="1" applyAlignment="1" applyProtection="1">
      <alignment horizontal="left" vertical="center"/>
    </xf>
    <xf numFmtId="177" fontId="31" fillId="6" borderId="64" xfId="13" applyNumberFormat="1" applyFont="1" applyFill="1" applyBorder="1" applyAlignment="1" applyProtection="1">
      <alignment horizontal="right" vertical="center" shrinkToFit="1"/>
    </xf>
    <xf numFmtId="177" fontId="31" fillId="6" borderId="0" xfId="13" applyNumberFormat="1" applyFont="1" applyFill="1" applyBorder="1" applyAlignment="1" applyProtection="1">
      <alignment horizontal="right" vertical="center" shrinkToFit="1"/>
    </xf>
    <xf numFmtId="177" fontId="31" fillId="6" borderId="85" xfId="13" applyNumberFormat="1" applyFont="1" applyFill="1" applyBorder="1" applyAlignment="1" applyProtection="1">
      <alignment horizontal="right" vertical="center" shrinkToFit="1"/>
    </xf>
    <xf numFmtId="177" fontId="31" fillId="6" borderId="88" xfId="13" applyNumberFormat="1" applyFont="1" applyFill="1" applyBorder="1" applyAlignment="1" applyProtection="1">
      <alignment horizontal="right" vertical="center" shrinkToFit="1"/>
    </xf>
    <xf numFmtId="187" fontId="31" fillId="6" borderId="88" xfId="13" applyNumberFormat="1" applyFont="1" applyFill="1" applyBorder="1" applyAlignment="1" applyProtection="1">
      <alignment horizontal="right" vertical="center" shrinkToFit="1"/>
    </xf>
    <xf numFmtId="187" fontId="31" fillId="6" borderId="0" xfId="13" applyNumberFormat="1" applyFont="1" applyFill="1" applyBorder="1" applyAlignment="1" applyProtection="1">
      <alignment horizontal="right" vertical="center" shrinkToFit="1"/>
    </xf>
    <xf numFmtId="187" fontId="31" fillId="6" borderId="66" xfId="13" applyNumberFormat="1" applyFont="1" applyFill="1" applyBorder="1" applyAlignment="1" applyProtection="1">
      <alignment horizontal="right" vertical="center" shrinkToFit="1"/>
    </xf>
    <xf numFmtId="0" fontId="31" fillId="6" borderId="41" xfId="12" applyFont="1" applyFill="1" applyBorder="1" applyProtection="1">
      <alignment vertical="center"/>
    </xf>
    <xf numFmtId="187" fontId="31" fillId="6" borderId="152" xfId="14" applyNumberFormat="1" applyFont="1" applyFill="1" applyBorder="1" applyAlignment="1" applyProtection="1">
      <alignment horizontal="right" vertical="center" shrinkToFit="1"/>
    </xf>
    <xf numFmtId="187" fontId="31" fillId="6" borderId="15" xfId="14" applyNumberFormat="1" applyFont="1" applyFill="1" applyBorder="1" applyAlignment="1" applyProtection="1">
      <alignment horizontal="right" vertical="center" shrinkToFit="1"/>
    </xf>
    <xf numFmtId="0" fontId="31" fillId="6" borderId="41" xfId="12" applyFont="1" applyFill="1" applyBorder="1" applyAlignment="1" applyProtection="1">
      <alignment horizontal="center" vertical="center" textRotation="255" wrapText="1"/>
    </xf>
    <xf numFmtId="0" fontId="31" fillId="6" borderId="48" xfId="12" applyFont="1" applyFill="1" applyBorder="1" applyAlignment="1" applyProtection="1">
      <alignment horizontal="center" vertical="center" textRotation="255" wrapText="1"/>
    </xf>
    <xf numFmtId="0" fontId="31" fillId="6" borderId="64" xfId="12" applyFont="1" applyFill="1" applyBorder="1" applyAlignment="1" applyProtection="1">
      <alignment horizontal="center" vertical="center" textRotation="255" wrapText="1"/>
    </xf>
    <xf numFmtId="0" fontId="31" fillId="6" borderId="38" xfId="12" applyFont="1" applyFill="1" applyBorder="1" applyAlignment="1" applyProtection="1">
      <alignment horizontal="center" vertical="center" textRotation="255" wrapText="1"/>
    </xf>
    <xf numFmtId="0" fontId="31" fillId="6" borderId="37" xfId="12" applyFont="1" applyFill="1" applyBorder="1" applyAlignment="1" applyProtection="1">
      <alignment horizontal="center" vertical="center" textRotation="255" wrapText="1"/>
    </xf>
    <xf numFmtId="0" fontId="31" fillId="6" borderId="40" xfId="12" applyFont="1" applyFill="1" applyBorder="1" applyAlignment="1" applyProtection="1">
      <alignment horizontal="center" vertical="center" textRotation="255" wrapText="1"/>
    </xf>
    <xf numFmtId="0" fontId="31" fillId="6" borderId="64" xfId="12" applyFont="1" applyFill="1" applyBorder="1" applyProtection="1">
      <alignment vertical="center"/>
    </xf>
    <xf numFmtId="0" fontId="31" fillId="6" borderId="0" xfId="12" applyFont="1" applyFill="1" applyBorder="1" applyProtection="1">
      <alignment vertical="center"/>
    </xf>
    <xf numFmtId="0" fontId="31" fillId="6" borderId="38" xfId="12" applyFont="1" applyFill="1" applyBorder="1" applyProtection="1">
      <alignment vertical="center"/>
    </xf>
    <xf numFmtId="0" fontId="31" fillId="6" borderId="11" xfId="12" applyFont="1" applyFill="1" applyBorder="1" applyAlignment="1" applyProtection="1">
      <alignment horizontal="center" vertical="center" textRotation="255" shrinkToFit="1"/>
    </xf>
    <xf numFmtId="0" fontId="31" fillId="6" borderId="48" xfId="12" applyFont="1" applyFill="1" applyBorder="1" applyAlignment="1" applyProtection="1">
      <alignment horizontal="center" vertical="center" textRotation="255" shrinkToFit="1"/>
    </xf>
    <xf numFmtId="0" fontId="31" fillId="6" borderId="7" xfId="12" applyFont="1" applyFill="1" applyBorder="1" applyAlignment="1" applyProtection="1">
      <alignment horizontal="center" vertical="center" textRotation="255" shrinkToFit="1"/>
    </xf>
    <xf numFmtId="0" fontId="31" fillId="6" borderId="38" xfId="12" applyFont="1" applyFill="1" applyBorder="1" applyAlignment="1" applyProtection="1">
      <alignment horizontal="center" vertical="center" textRotation="255" shrinkToFit="1"/>
    </xf>
    <xf numFmtId="0" fontId="31" fillId="6" borderId="24" xfId="12" applyFont="1" applyFill="1" applyBorder="1" applyAlignment="1" applyProtection="1">
      <alignment horizontal="center" vertical="center" textRotation="255" shrinkToFit="1"/>
    </xf>
    <xf numFmtId="0" fontId="31" fillId="6" borderId="40" xfId="12" applyFont="1" applyFill="1" applyBorder="1" applyAlignment="1" applyProtection="1">
      <alignment horizontal="center" vertical="center" textRotation="255" shrinkToFit="1"/>
    </xf>
    <xf numFmtId="177" fontId="31" fillId="6" borderId="64" xfId="14" applyNumberFormat="1" applyFont="1" applyFill="1" applyBorder="1" applyAlignment="1" applyProtection="1">
      <alignment horizontal="right" vertical="center" shrinkToFit="1"/>
    </xf>
    <xf numFmtId="177" fontId="31" fillId="6" borderId="0" xfId="14" applyNumberFormat="1" applyFont="1" applyFill="1" applyBorder="1" applyAlignment="1" applyProtection="1">
      <alignment horizontal="right" vertical="center" shrinkToFit="1"/>
    </xf>
    <xf numFmtId="177" fontId="31" fillId="6" borderId="85" xfId="14" applyNumberFormat="1" applyFont="1" applyFill="1" applyBorder="1" applyAlignment="1" applyProtection="1">
      <alignment horizontal="right" vertical="center" shrinkToFit="1"/>
    </xf>
    <xf numFmtId="177" fontId="31" fillId="6" borderId="88" xfId="14" applyNumberFormat="1" applyFont="1" applyFill="1" applyBorder="1" applyAlignment="1" applyProtection="1">
      <alignment horizontal="right" vertical="center" shrinkToFit="1"/>
    </xf>
    <xf numFmtId="187" fontId="31" fillId="6" borderId="88" xfId="14" applyNumberFormat="1" applyFont="1" applyFill="1" applyBorder="1" applyAlignment="1" applyProtection="1">
      <alignment horizontal="right" vertical="center" shrinkToFit="1"/>
    </xf>
    <xf numFmtId="187" fontId="31" fillId="6" borderId="0" xfId="14" applyNumberFormat="1" applyFont="1" applyFill="1" applyBorder="1" applyAlignment="1" applyProtection="1">
      <alignment horizontal="right" vertical="center" shrinkToFit="1"/>
    </xf>
    <xf numFmtId="187" fontId="31" fillId="6" borderId="66" xfId="14" applyNumberFormat="1" applyFont="1" applyFill="1" applyBorder="1" applyAlignment="1" applyProtection="1">
      <alignment horizontal="right" vertical="center" shrinkToFit="1"/>
    </xf>
    <xf numFmtId="0" fontId="31" fillId="6" borderId="54" xfId="12" applyFont="1" applyFill="1" applyBorder="1" applyProtection="1">
      <alignment vertical="center"/>
    </xf>
    <xf numFmtId="0" fontId="31" fillId="6" borderId="40" xfId="12" applyFont="1" applyFill="1" applyBorder="1" applyProtection="1">
      <alignment vertical="center"/>
    </xf>
    <xf numFmtId="0" fontId="31" fillId="6" borderId="64" xfId="12" applyFont="1" applyFill="1" applyBorder="1" applyAlignment="1" applyProtection="1">
      <alignment vertical="center" shrinkToFit="1"/>
    </xf>
    <xf numFmtId="0" fontId="31" fillId="6" borderId="0" xfId="12" applyFont="1" applyFill="1" applyBorder="1" applyAlignment="1" applyProtection="1">
      <alignment vertical="center" shrinkToFit="1"/>
    </xf>
    <xf numFmtId="0" fontId="31" fillId="6" borderId="38" xfId="12" applyFont="1" applyFill="1" applyBorder="1" applyAlignment="1" applyProtection="1">
      <alignment vertical="center" shrinkToFit="1"/>
    </xf>
    <xf numFmtId="0" fontId="31" fillId="6" borderId="0" xfId="12" applyFont="1" applyFill="1" applyProtection="1">
      <alignment vertical="center"/>
    </xf>
    <xf numFmtId="0" fontId="31" fillId="6" borderId="39" xfId="14" applyFont="1" applyFill="1" applyBorder="1" applyAlignment="1" applyProtection="1">
      <alignment horizontal="center" vertical="center"/>
    </xf>
    <xf numFmtId="0" fontId="31" fillId="6" borderId="31" xfId="14" applyFont="1" applyFill="1" applyBorder="1" applyAlignment="1" applyProtection="1">
      <alignment horizontal="center" vertical="center"/>
    </xf>
    <xf numFmtId="0" fontId="31" fillId="6" borderId="32" xfId="14" applyFont="1" applyFill="1" applyBorder="1" applyAlignment="1" applyProtection="1">
      <alignment horizontal="center" vertical="center"/>
    </xf>
    <xf numFmtId="0" fontId="31" fillId="6" borderId="37" xfId="12" applyFont="1" applyFill="1" applyBorder="1" applyProtection="1">
      <alignment vertical="center"/>
    </xf>
    <xf numFmtId="0" fontId="31" fillId="6" borderId="31" xfId="12" applyFont="1" applyFill="1" applyBorder="1" applyAlignment="1" applyProtection="1">
      <alignment horizontal="center" vertical="center" wrapText="1"/>
    </xf>
    <xf numFmtId="177" fontId="31" fillId="6" borderId="39" xfId="14" applyNumberFormat="1" applyFont="1" applyFill="1" applyBorder="1" applyAlignment="1" applyProtection="1">
      <alignment horizontal="right" vertical="center" shrinkToFit="1"/>
    </xf>
    <xf numFmtId="177" fontId="31" fillId="6" borderId="31" xfId="14" applyNumberFormat="1" applyFont="1" applyFill="1" applyBorder="1" applyAlignment="1" applyProtection="1">
      <alignment horizontal="right" vertical="center" shrinkToFit="1"/>
    </xf>
    <xf numFmtId="177" fontId="31" fillId="6" borderId="156" xfId="14" applyNumberFormat="1" applyFont="1" applyFill="1" applyBorder="1" applyAlignment="1" applyProtection="1">
      <alignment horizontal="right" vertical="center" shrinkToFit="1"/>
    </xf>
    <xf numFmtId="177" fontId="31" fillId="6" borderId="157" xfId="14" applyNumberFormat="1" applyFont="1" applyFill="1" applyBorder="1" applyAlignment="1" applyProtection="1">
      <alignment horizontal="right" vertical="center" shrinkToFit="1"/>
    </xf>
    <xf numFmtId="177" fontId="31" fillId="6" borderId="158" xfId="14" applyNumberFormat="1" applyFont="1" applyFill="1" applyBorder="1" applyAlignment="1" applyProtection="1">
      <alignment horizontal="right" vertical="center" shrinkToFit="1"/>
    </xf>
    <xf numFmtId="177" fontId="31" fillId="6" borderId="159" xfId="14" applyNumberFormat="1" applyFont="1" applyFill="1" applyBorder="1" applyAlignment="1" applyProtection="1">
      <alignment horizontal="right" vertical="center" shrinkToFit="1"/>
    </xf>
    <xf numFmtId="177" fontId="31" fillId="6" borderId="160" xfId="14" applyNumberFormat="1" applyFont="1" applyFill="1" applyBorder="1" applyAlignment="1" applyProtection="1">
      <alignment horizontal="right" vertical="center" shrinkToFit="1"/>
    </xf>
    <xf numFmtId="177" fontId="31" fillId="6" borderId="91" xfId="14" applyNumberFormat="1" applyFont="1" applyFill="1" applyBorder="1" applyAlignment="1" applyProtection="1">
      <alignment horizontal="right" vertical="center" shrinkToFit="1"/>
    </xf>
    <xf numFmtId="177" fontId="31" fillId="6" borderId="54" xfId="14" applyNumberFormat="1" applyFont="1" applyFill="1" applyBorder="1" applyAlignment="1" applyProtection="1">
      <alignment horizontal="right" vertical="center" shrinkToFit="1"/>
    </xf>
    <xf numFmtId="177" fontId="31" fillId="6" borderId="89" xfId="14" applyNumberFormat="1" applyFont="1" applyFill="1" applyBorder="1" applyAlignment="1" applyProtection="1">
      <alignment horizontal="right" vertical="center" shrinkToFit="1"/>
    </xf>
    <xf numFmtId="187" fontId="31" fillId="6" borderId="91" xfId="14" applyNumberFormat="1" applyFont="1" applyFill="1" applyBorder="1" applyAlignment="1" applyProtection="1">
      <alignment horizontal="right" vertical="center" shrinkToFit="1"/>
    </xf>
    <xf numFmtId="187" fontId="31" fillId="6" borderId="54" xfId="14" applyNumberFormat="1" applyFont="1" applyFill="1" applyBorder="1" applyAlignment="1" applyProtection="1">
      <alignment horizontal="right" vertical="center" shrinkToFit="1"/>
    </xf>
    <xf numFmtId="187" fontId="31" fillId="6" borderId="67"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top" wrapText="1"/>
    </xf>
    <xf numFmtId="0" fontId="31" fillId="6" borderId="12" xfId="12" applyFont="1" applyFill="1" applyBorder="1" applyAlignment="1" applyProtection="1">
      <alignment horizontal="center" vertical="top" wrapText="1"/>
    </xf>
    <xf numFmtId="0" fontId="31" fillId="6" borderId="48" xfId="12" applyFont="1" applyFill="1" applyBorder="1" applyAlignment="1" applyProtection="1">
      <alignment horizontal="center" vertical="top" wrapText="1"/>
    </xf>
    <xf numFmtId="0" fontId="31" fillId="6" borderId="7" xfId="12" applyFont="1" applyFill="1" applyBorder="1" applyAlignment="1" applyProtection="1">
      <alignment horizontal="center" vertical="top" wrapText="1"/>
    </xf>
    <xf numFmtId="0" fontId="31" fillId="6" borderId="0" xfId="12" applyFont="1" applyFill="1" applyBorder="1" applyAlignment="1" applyProtection="1">
      <alignment horizontal="center" vertical="top" wrapText="1"/>
    </xf>
    <xf numFmtId="0" fontId="31" fillId="6" borderId="38" xfId="12" applyFont="1" applyFill="1" applyBorder="1" applyAlignment="1" applyProtection="1">
      <alignment horizontal="center" vertical="top" wrapText="1"/>
    </xf>
    <xf numFmtId="0" fontId="31" fillId="6" borderId="24" xfId="12" applyFont="1" applyFill="1" applyBorder="1" applyAlignment="1" applyProtection="1">
      <alignment horizontal="center" vertical="top" wrapText="1"/>
    </xf>
    <xf numFmtId="0" fontId="31" fillId="6" borderId="54" xfId="12" applyFont="1" applyFill="1" applyBorder="1" applyAlignment="1" applyProtection="1">
      <alignment horizontal="center" vertical="top" wrapText="1"/>
    </xf>
    <xf numFmtId="177" fontId="31" fillId="6" borderId="161" xfId="14" applyNumberFormat="1" applyFont="1" applyFill="1" applyBorder="1" applyAlignment="1" applyProtection="1">
      <alignment horizontal="right" vertical="center" shrinkToFit="1"/>
    </xf>
    <xf numFmtId="177" fontId="31" fillId="6" borderId="90" xfId="14" applyNumberFormat="1" applyFont="1" applyFill="1" applyBorder="1" applyAlignment="1" applyProtection="1">
      <alignment horizontal="right" vertical="center" shrinkToFit="1"/>
    </xf>
    <xf numFmtId="187" fontId="31" fillId="6" borderId="158" xfId="14" applyNumberFormat="1" applyFont="1" applyFill="1" applyBorder="1" applyAlignment="1" applyProtection="1">
      <alignment horizontal="right" vertical="center" shrinkToFit="1"/>
    </xf>
    <xf numFmtId="187" fontId="31" fillId="6" borderId="159" xfId="14" applyNumberFormat="1" applyFont="1" applyFill="1" applyBorder="1" applyAlignment="1" applyProtection="1">
      <alignment horizontal="right" vertical="center" shrinkToFit="1"/>
    </xf>
    <xf numFmtId="187" fontId="31" fillId="6" borderId="162" xfId="14" applyNumberFormat="1" applyFont="1" applyFill="1" applyBorder="1" applyAlignment="1" applyProtection="1">
      <alignment horizontal="right" vertical="center" shrinkToFit="1"/>
    </xf>
    <xf numFmtId="0" fontId="31" fillId="6" borderId="37" xfId="12" applyFont="1" applyFill="1" applyBorder="1" applyAlignment="1" applyProtection="1">
      <alignment vertical="center"/>
    </xf>
    <xf numFmtId="0" fontId="31" fillId="6" borderId="54" xfId="12" applyFont="1" applyFill="1" applyBorder="1" applyAlignment="1" applyProtection="1">
      <alignment vertical="center"/>
    </xf>
    <xf numFmtId="0" fontId="31" fillId="6" borderId="40" xfId="12" applyFont="1" applyFill="1" applyBorder="1" applyAlignment="1" applyProtection="1">
      <alignment vertical="center"/>
    </xf>
    <xf numFmtId="177" fontId="31" fillId="6" borderId="37" xfId="14" applyNumberFormat="1" applyFont="1" applyFill="1" applyBorder="1" applyAlignment="1" applyProtection="1">
      <alignment horizontal="right" vertical="center" shrinkToFit="1"/>
    </xf>
    <xf numFmtId="0" fontId="33" fillId="6" borderId="42" xfId="12" applyFont="1" applyFill="1" applyBorder="1" applyAlignment="1" applyProtection="1">
      <alignment horizontal="center" vertical="center"/>
    </xf>
    <xf numFmtId="0" fontId="31" fillId="6" borderId="41" xfId="12" applyFont="1" applyFill="1" applyBorder="1" applyAlignment="1" applyProtection="1">
      <alignment horizontal="center" vertical="center" wrapText="1"/>
    </xf>
    <xf numFmtId="0" fontId="31" fillId="6" borderId="12" xfId="12" applyFont="1" applyFill="1" applyBorder="1" applyAlignment="1" applyProtection="1">
      <alignment horizontal="center" vertical="center" wrapText="1"/>
    </xf>
    <xf numFmtId="0" fontId="31" fillId="6" borderId="48" xfId="12" applyFont="1" applyFill="1" applyBorder="1" applyAlignment="1" applyProtection="1">
      <alignment horizontal="center" vertical="center" wrapText="1"/>
    </xf>
    <xf numFmtId="0" fontId="31" fillId="6" borderId="64" xfId="12" applyFont="1" applyFill="1" applyBorder="1" applyAlignment="1" applyProtection="1">
      <alignment horizontal="center" vertical="center" wrapText="1"/>
    </xf>
    <xf numFmtId="0" fontId="31" fillId="6" borderId="0" xfId="12" applyFont="1" applyFill="1" applyBorder="1" applyAlignment="1" applyProtection="1">
      <alignment horizontal="center" vertical="center" wrapText="1"/>
    </xf>
    <xf numFmtId="0" fontId="31" fillId="6" borderId="38" xfId="12" applyFont="1" applyFill="1" applyBorder="1" applyAlignment="1" applyProtection="1">
      <alignment horizontal="center" vertical="center" wrapText="1"/>
    </xf>
    <xf numFmtId="0" fontId="31" fillId="6" borderId="54" xfId="12" applyFont="1" applyFill="1" applyBorder="1" applyAlignment="1" applyProtection="1">
      <alignment horizontal="center" vertical="center" wrapText="1"/>
    </xf>
    <xf numFmtId="0" fontId="31" fillId="6" borderId="40" xfId="12" applyFont="1" applyFill="1" applyBorder="1" applyAlignment="1" applyProtection="1">
      <alignment horizontal="center" vertical="center" wrapText="1"/>
    </xf>
    <xf numFmtId="0" fontId="31" fillId="6" borderId="41" xfId="14" applyFont="1" applyFill="1" applyBorder="1" applyAlignment="1" applyProtection="1">
      <alignment horizontal="left" vertical="center" shrinkToFit="1"/>
    </xf>
    <xf numFmtId="0" fontId="31" fillId="6" borderId="12" xfId="14" applyFont="1" applyFill="1" applyBorder="1" applyAlignment="1" applyProtection="1">
      <alignment horizontal="left" vertical="center" shrinkToFit="1"/>
    </xf>
    <xf numFmtId="0" fontId="31" fillId="6" borderId="48" xfId="14" applyFont="1" applyFill="1" applyBorder="1" applyAlignment="1" applyProtection="1">
      <alignment horizontal="left" vertical="center" shrinkToFit="1"/>
    </xf>
    <xf numFmtId="187" fontId="31" fillId="6" borderId="163" xfId="14" applyNumberFormat="1" applyFont="1" applyFill="1" applyBorder="1" applyAlignment="1" applyProtection="1">
      <alignment horizontal="right" vertical="center" shrinkToFit="1"/>
    </xf>
    <xf numFmtId="187" fontId="31" fillId="6" borderId="47" xfId="14" applyNumberFormat="1" applyFont="1" applyFill="1" applyBorder="1" applyAlignment="1" applyProtection="1">
      <alignment horizontal="right" vertical="center" shrinkToFit="1"/>
    </xf>
    <xf numFmtId="0" fontId="31" fillId="6" borderId="64" xfId="14" applyFont="1" applyFill="1" applyBorder="1" applyAlignment="1" applyProtection="1">
      <alignment horizontal="left" vertical="center" shrinkToFit="1"/>
    </xf>
    <xf numFmtId="0" fontId="31" fillId="6" borderId="0" xfId="14" applyFont="1" applyFill="1" applyBorder="1" applyAlignment="1" applyProtection="1">
      <alignment horizontal="left" vertical="center" shrinkToFit="1"/>
    </xf>
    <xf numFmtId="0" fontId="31" fillId="6" borderId="38" xfId="14" applyFont="1" applyFill="1" applyBorder="1" applyAlignment="1" applyProtection="1">
      <alignment horizontal="left" vertical="center" shrinkToFit="1"/>
    </xf>
    <xf numFmtId="0" fontId="31" fillId="6" borderId="11" xfId="12" applyFont="1" applyFill="1" applyBorder="1" applyAlignment="1" applyProtection="1">
      <alignment horizontal="center" vertical="center" wrapText="1"/>
    </xf>
    <xf numFmtId="0" fontId="31" fillId="6" borderId="7" xfId="12" applyFont="1" applyFill="1" applyBorder="1" applyAlignment="1" applyProtection="1">
      <alignment horizontal="center" vertical="center" wrapText="1"/>
    </xf>
    <xf numFmtId="0" fontId="31" fillId="6" borderId="74" xfId="12" applyFont="1" applyFill="1" applyBorder="1" applyAlignment="1" applyProtection="1">
      <alignment horizontal="center" vertical="center" wrapText="1"/>
    </xf>
    <xf numFmtId="0" fontId="31" fillId="6" borderId="75" xfId="12" applyFont="1" applyFill="1" applyBorder="1" applyAlignment="1" applyProtection="1">
      <alignment horizontal="center" vertical="center" wrapText="1"/>
    </xf>
    <xf numFmtId="0" fontId="31" fillId="6" borderId="70" xfId="12" applyFont="1" applyFill="1" applyBorder="1" applyAlignment="1" applyProtection="1">
      <alignment horizontal="center" vertical="center" wrapText="1"/>
    </xf>
    <xf numFmtId="187" fontId="31" fillId="6" borderId="129" xfId="14" applyNumberFormat="1" applyFont="1" applyFill="1" applyBorder="1" applyAlignment="1" applyProtection="1">
      <alignment horizontal="right" vertical="center" shrinkToFit="1"/>
    </xf>
    <xf numFmtId="187" fontId="31" fillId="6" borderId="166" xfId="14" applyNumberFormat="1" applyFont="1" applyFill="1" applyBorder="1" applyAlignment="1" applyProtection="1">
      <alignment horizontal="right" vertical="center" shrinkToFit="1"/>
    </xf>
    <xf numFmtId="187" fontId="31" fillId="6" borderId="167" xfId="14" applyNumberFormat="1" applyFont="1" applyFill="1" applyBorder="1" applyAlignment="1" applyProtection="1">
      <alignment horizontal="right" vertical="center" shrinkToFit="1"/>
    </xf>
    <xf numFmtId="187" fontId="31" fillId="6" borderId="168" xfId="14" applyNumberFormat="1" applyFont="1" applyFill="1" applyBorder="1" applyAlignment="1" applyProtection="1">
      <alignment horizontal="right" vertical="center" shrinkToFit="1"/>
    </xf>
    <xf numFmtId="0" fontId="31" fillId="6" borderId="81" xfId="12" applyFont="1" applyFill="1" applyBorder="1" applyAlignment="1" applyProtection="1">
      <alignment horizontal="center" vertical="center"/>
    </xf>
    <xf numFmtId="0" fontId="31" fillId="6" borderId="25" xfId="12" applyFont="1" applyFill="1" applyBorder="1" applyAlignment="1" applyProtection="1">
      <alignment horizontal="center" vertical="center"/>
    </xf>
    <xf numFmtId="0" fontId="31" fillId="6" borderId="46" xfId="12" applyFont="1" applyFill="1" applyBorder="1" applyAlignment="1" applyProtection="1">
      <alignment horizontal="center" vertical="center"/>
    </xf>
    <xf numFmtId="0" fontId="31" fillId="6" borderId="45" xfId="12" applyFont="1" applyFill="1" applyBorder="1" applyAlignment="1" applyProtection="1">
      <alignment horizontal="center" vertical="center"/>
    </xf>
    <xf numFmtId="0" fontId="31" fillId="6" borderId="72" xfId="12" applyFont="1" applyFill="1" applyBorder="1" applyProtection="1">
      <alignment vertical="center"/>
    </xf>
    <xf numFmtId="0" fontId="31" fillId="6" borderId="75" xfId="12" applyFont="1" applyFill="1" applyBorder="1" applyProtection="1">
      <alignment vertical="center"/>
    </xf>
    <xf numFmtId="0" fontId="31" fillId="6" borderId="70" xfId="12" applyFont="1" applyFill="1" applyBorder="1" applyProtection="1">
      <alignment vertical="center"/>
    </xf>
    <xf numFmtId="177" fontId="31" fillId="6" borderId="172" xfId="14" applyNumberFormat="1" applyFont="1" applyFill="1" applyBorder="1" applyAlignment="1" applyProtection="1">
      <alignment horizontal="right" vertical="center" shrinkToFit="1"/>
    </xf>
    <xf numFmtId="177" fontId="31" fillId="6" borderId="173" xfId="14" applyNumberFormat="1" applyFont="1" applyFill="1" applyBorder="1" applyAlignment="1" applyProtection="1">
      <alignment horizontal="right" vertical="center" shrinkToFit="1"/>
    </xf>
    <xf numFmtId="187" fontId="31" fillId="6" borderId="173" xfId="14" applyNumberFormat="1" applyFont="1" applyFill="1" applyBorder="1" applyAlignment="1" applyProtection="1">
      <alignment horizontal="right" vertical="center" shrinkToFit="1"/>
    </xf>
    <xf numFmtId="187" fontId="31" fillId="6" borderId="174"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xf>
    <xf numFmtId="0" fontId="31" fillId="6" borderId="12" xfId="12" applyFont="1" applyFill="1" applyBorder="1" applyAlignment="1" applyProtection="1">
      <alignment horizontal="left" vertical="center"/>
    </xf>
    <xf numFmtId="0" fontId="31" fillId="6" borderId="12" xfId="12" applyFont="1" applyFill="1" applyBorder="1" applyAlignment="1" applyProtection="1">
      <alignment horizontal="right" vertical="center"/>
    </xf>
    <xf numFmtId="0" fontId="31" fillId="6" borderId="48" xfId="12" applyFont="1" applyFill="1" applyBorder="1" applyAlignment="1" applyProtection="1">
      <alignment horizontal="right" vertical="center"/>
    </xf>
    <xf numFmtId="177" fontId="31" fillId="6" borderId="41" xfId="13" applyNumberFormat="1" applyFont="1" applyFill="1" applyBorder="1" applyAlignment="1" applyProtection="1">
      <alignment horizontal="right" vertical="center" shrinkToFit="1"/>
    </xf>
    <xf numFmtId="177" fontId="31" fillId="6" borderId="12" xfId="13" applyNumberFormat="1" applyFont="1" applyFill="1" applyBorder="1" applyAlignment="1" applyProtection="1">
      <alignment horizontal="right" vertical="center" shrinkToFit="1"/>
    </xf>
    <xf numFmtId="177" fontId="31" fillId="6" borderId="82" xfId="13" applyNumberFormat="1" applyFont="1" applyFill="1" applyBorder="1" applyAlignment="1" applyProtection="1">
      <alignment horizontal="right" vertical="center" shrinkToFit="1"/>
    </xf>
    <xf numFmtId="177" fontId="31" fillId="6" borderId="84" xfId="13" applyNumberFormat="1" applyFont="1" applyFill="1" applyBorder="1" applyAlignment="1" applyProtection="1">
      <alignment horizontal="right" vertical="center" shrinkToFit="1"/>
    </xf>
    <xf numFmtId="187" fontId="31" fillId="6" borderId="169" xfId="14" applyNumberFormat="1" applyFont="1" applyFill="1" applyBorder="1" applyAlignment="1" applyProtection="1">
      <alignment horizontal="right" vertical="center" shrinkToFit="1"/>
    </xf>
    <xf numFmtId="187" fontId="31" fillId="6" borderId="170" xfId="14" applyNumberFormat="1" applyFont="1" applyFill="1" applyBorder="1" applyAlignment="1" applyProtection="1">
      <alignment horizontal="right" vertical="center" shrinkToFit="1"/>
    </xf>
    <xf numFmtId="187" fontId="31" fillId="6" borderId="171" xfId="14" applyNumberFormat="1" applyFont="1" applyFill="1" applyBorder="1" applyAlignment="1" applyProtection="1">
      <alignment horizontal="right" vertical="center" shrinkToFit="1"/>
    </xf>
    <xf numFmtId="176" fontId="31" fillId="6" borderId="41" xfId="14" applyNumberFormat="1" applyFont="1" applyFill="1" applyBorder="1" applyAlignment="1" applyProtection="1">
      <alignment horizontal="right" vertical="center" shrinkToFit="1"/>
    </xf>
    <xf numFmtId="176" fontId="31" fillId="6" borderId="12" xfId="14" applyNumberFormat="1" applyFont="1" applyFill="1" applyBorder="1" applyAlignment="1" applyProtection="1">
      <alignment horizontal="right" vertical="center" shrinkToFit="1"/>
    </xf>
    <xf numFmtId="176" fontId="31" fillId="6" borderId="48" xfId="14" applyNumberFormat="1" applyFont="1" applyFill="1" applyBorder="1" applyAlignment="1" applyProtection="1">
      <alignment horizontal="right" vertical="center" shrinkToFit="1"/>
    </xf>
    <xf numFmtId="0" fontId="31" fillId="6" borderId="26" xfId="12" applyFont="1" applyFill="1" applyBorder="1" applyAlignment="1" applyProtection="1">
      <alignment horizontal="center" vertical="center"/>
    </xf>
    <xf numFmtId="0" fontId="31" fillId="6" borderId="11" xfId="12" applyFont="1" applyFill="1" applyBorder="1" applyAlignment="1" applyProtection="1">
      <alignment horizontal="center" vertical="center" textRotation="255" wrapText="1"/>
    </xf>
    <xf numFmtId="0" fontId="31" fillId="6" borderId="7" xfId="12" applyFont="1" applyFill="1" applyBorder="1" applyAlignment="1" applyProtection="1">
      <alignment horizontal="center" vertical="center" textRotation="255" wrapText="1"/>
    </xf>
    <xf numFmtId="0" fontId="31" fillId="6" borderId="24" xfId="12" applyFont="1" applyFill="1" applyBorder="1" applyAlignment="1" applyProtection="1">
      <alignment horizontal="center" vertical="center" textRotation="255" wrapText="1"/>
    </xf>
    <xf numFmtId="0" fontId="31" fillId="6" borderId="17" xfId="12" applyFont="1" applyFill="1" applyBorder="1" applyAlignment="1" applyProtection="1">
      <alignment horizontal="left" vertical="center" wrapText="1"/>
    </xf>
    <xf numFmtId="0" fontId="31" fillId="6" borderId="18" xfId="12" applyFont="1" applyFill="1" applyBorder="1" applyAlignment="1" applyProtection="1">
      <alignment horizontal="left" vertical="center"/>
    </xf>
    <xf numFmtId="0" fontId="31" fillId="6" borderId="43" xfId="12" applyFont="1" applyFill="1" applyBorder="1" applyAlignment="1" applyProtection="1">
      <alignment horizontal="left" vertical="center"/>
    </xf>
    <xf numFmtId="187" fontId="31" fillId="6" borderId="128" xfId="14" applyNumberFormat="1" applyFont="1" applyFill="1" applyBorder="1" applyAlignment="1" applyProtection="1">
      <alignment horizontal="right" vertical="center" shrinkToFit="1"/>
    </xf>
    <xf numFmtId="177" fontId="31" fillId="6" borderId="164" xfId="14" applyNumberFormat="1" applyFont="1" applyFill="1" applyBorder="1" applyAlignment="1" applyProtection="1">
      <alignment horizontal="right" vertical="center" shrinkToFit="1"/>
    </xf>
    <xf numFmtId="177" fontId="31" fillId="6" borderId="165" xfId="14" applyNumberFormat="1" applyFont="1" applyFill="1" applyBorder="1" applyAlignment="1" applyProtection="1">
      <alignment horizontal="right" vertical="center" shrinkToFit="1"/>
    </xf>
    <xf numFmtId="0" fontId="31" fillId="6" borderId="7" xfId="12" applyFont="1" applyFill="1" applyBorder="1" applyProtection="1">
      <alignment vertical="center"/>
    </xf>
    <xf numFmtId="176" fontId="31" fillId="6" borderId="64" xfId="14" applyNumberFormat="1" applyFont="1" applyFill="1" applyBorder="1" applyAlignment="1" applyProtection="1">
      <alignment horizontal="right" vertical="center" shrinkToFit="1"/>
    </xf>
    <xf numFmtId="176" fontId="31" fillId="6" borderId="0" xfId="14" applyNumberFormat="1" applyFont="1" applyFill="1" applyBorder="1" applyAlignment="1" applyProtection="1">
      <alignment horizontal="right" vertical="center" shrinkToFit="1"/>
    </xf>
    <xf numFmtId="176" fontId="31" fillId="6" borderId="38" xfId="14" applyNumberFormat="1" applyFont="1" applyFill="1" applyBorder="1" applyAlignment="1" applyProtection="1">
      <alignment horizontal="right" vertical="center" shrinkToFit="1"/>
    </xf>
    <xf numFmtId="176" fontId="31" fillId="6" borderId="0" xfId="14" applyNumberFormat="1" applyFont="1" applyFill="1" applyAlignment="1" applyProtection="1">
      <alignment horizontal="right" vertical="center" shrinkToFit="1"/>
    </xf>
    <xf numFmtId="176" fontId="31" fillId="6" borderId="66" xfId="14" applyNumberFormat="1" applyFont="1" applyFill="1" applyBorder="1" applyAlignment="1" applyProtection="1">
      <alignment horizontal="right" vertical="center" shrinkToFit="1"/>
    </xf>
    <xf numFmtId="0" fontId="31" fillId="6" borderId="0" xfId="12" applyFont="1" applyFill="1" applyBorder="1" applyAlignment="1" applyProtection="1">
      <alignment horizontal="right" vertical="center" wrapText="1"/>
    </xf>
    <xf numFmtId="0" fontId="31" fillId="6" borderId="0" xfId="12" applyFont="1" applyFill="1" applyBorder="1" applyAlignment="1" applyProtection="1">
      <alignment horizontal="right" vertical="center"/>
    </xf>
    <xf numFmtId="0" fontId="31" fillId="6" borderId="38" xfId="12" applyFont="1" applyFill="1" applyBorder="1" applyAlignment="1" applyProtection="1">
      <alignment horizontal="right" vertical="center"/>
    </xf>
    <xf numFmtId="187" fontId="31" fillId="6" borderId="175" xfId="14" applyNumberFormat="1" applyFont="1" applyFill="1" applyBorder="1" applyAlignment="1" applyProtection="1">
      <alignment horizontal="right" vertical="center" shrinkToFit="1"/>
    </xf>
    <xf numFmtId="187" fontId="31" fillId="6" borderId="176" xfId="14" applyNumberFormat="1" applyFont="1" applyFill="1" applyBorder="1" applyAlignment="1" applyProtection="1">
      <alignment horizontal="right" vertical="center" shrinkToFit="1"/>
    </xf>
    <xf numFmtId="187" fontId="31" fillId="6" borderId="177" xfId="14" applyNumberFormat="1" applyFont="1" applyFill="1" applyBorder="1" applyAlignment="1" applyProtection="1">
      <alignment horizontal="right" vertical="center" shrinkToFit="1"/>
    </xf>
    <xf numFmtId="176" fontId="31" fillId="6" borderId="13" xfId="14" applyNumberFormat="1" applyFont="1" applyFill="1" applyBorder="1" applyAlignment="1" applyProtection="1">
      <alignment horizontal="right" vertical="center" shrinkToFit="1"/>
    </xf>
    <xf numFmtId="0" fontId="31" fillId="6" borderId="75" xfId="12" applyFont="1" applyFill="1" applyBorder="1" applyAlignment="1" applyProtection="1">
      <alignment horizontal="center" vertical="center"/>
    </xf>
    <xf numFmtId="0" fontId="31" fillId="6" borderId="70" xfId="12" applyFont="1" applyFill="1" applyBorder="1" applyAlignment="1" applyProtection="1">
      <alignment horizontal="center" vertical="center"/>
    </xf>
    <xf numFmtId="187" fontId="31" fillId="6" borderId="130" xfId="14" applyNumberFormat="1" applyFont="1" applyFill="1" applyBorder="1" applyAlignment="1" applyProtection="1">
      <alignment horizontal="right" vertical="center" shrinkToFit="1"/>
    </xf>
    <xf numFmtId="187" fontId="31" fillId="6" borderId="18" xfId="14" applyNumberFormat="1" applyFont="1" applyFill="1" applyBorder="1" applyAlignment="1" applyProtection="1">
      <alignment horizontal="right" vertical="center" shrinkToFit="1"/>
    </xf>
    <xf numFmtId="187" fontId="31" fillId="6" borderId="184" xfId="14" applyNumberFormat="1" applyFont="1" applyFill="1" applyBorder="1" applyAlignment="1" applyProtection="1">
      <alignment horizontal="right" vertical="center" shrinkToFit="1"/>
    </xf>
    <xf numFmtId="187" fontId="31" fillId="6" borderId="185" xfId="14" applyNumberFormat="1" applyFont="1" applyFill="1" applyBorder="1" applyAlignment="1" applyProtection="1">
      <alignment horizontal="right" vertical="center" shrinkToFit="1"/>
    </xf>
    <xf numFmtId="0" fontId="31" fillId="6" borderId="74" xfId="12" applyFont="1" applyFill="1" applyBorder="1" applyProtection="1">
      <alignment vertical="center"/>
    </xf>
    <xf numFmtId="188" fontId="31" fillId="6" borderId="72" xfId="14" applyNumberFormat="1" applyFont="1" applyFill="1" applyBorder="1" applyAlignment="1" applyProtection="1">
      <alignment horizontal="right" vertical="center" shrinkToFit="1"/>
    </xf>
    <xf numFmtId="188" fontId="31" fillId="6" borderId="75" xfId="14" applyNumberFormat="1" applyFont="1" applyFill="1" applyBorder="1" applyAlignment="1" applyProtection="1">
      <alignment horizontal="right" vertical="center" shrinkToFit="1"/>
    </xf>
    <xf numFmtId="188" fontId="31" fillId="6" borderId="70" xfId="14" applyNumberFormat="1" applyFont="1" applyFill="1" applyBorder="1" applyAlignment="1" applyProtection="1">
      <alignment horizontal="right" vertical="center" shrinkToFit="1"/>
    </xf>
    <xf numFmtId="188" fontId="31" fillId="6" borderId="181" xfId="14" applyNumberFormat="1" applyFont="1" applyFill="1" applyBorder="1" applyAlignment="1" applyProtection="1">
      <alignment horizontal="right" vertical="center" shrinkToFit="1"/>
    </xf>
    <xf numFmtId="188" fontId="31" fillId="6" borderId="182" xfId="14" applyNumberFormat="1" applyFont="1" applyFill="1" applyBorder="1" applyAlignment="1" applyProtection="1">
      <alignment horizontal="right" vertical="center" shrinkToFit="1"/>
    </xf>
    <xf numFmtId="188" fontId="31" fillId="6" borderId="183"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wrapText="1"/>
    </xf>
    <xf numFmtId="0" fontId="31" fillId="6" borderId="12" xfId="12" applyFont="1" applyFill="1" applyBorder="1" applyAlignment="1" applyProtection="1">
      <alignment horizontal="left" vertical="center" wrapText="1"/>
    </xf>
    <xf numFmtId="0" fontId="31" fillId="6" borderId="74" xfId="12" applyFont="1" applyFill="1" applyBorder="1" applyAlignment="1" applyProtection="1">
      <alignment horizontal="left" vertical="center" wrapText="1"/>
    </xf>
    <xf numFmtId="0" fontId="31" fillId="6" borderId="75" xfId="12" applyFont="1" applyFill="1" applyBorder="1" applyAlignment="1" applyProtection="1">
      <alignment horizontal="left" vertical="center" wrapText="1"/>
    </xf>
    <xf numFmtId="0" fontId="31" fillId="6" borderId="12" xfId="12" applyFont="1" applyFill="1" applyBorder="1" applyAlignment="1" applyProtection="1">
      <alignment horizontal="center" vertical="center"/>
    </xf>
    <xf numFmtId="0" fontId="31" fillId="6" borderId="48" xfId="12" applyFont="1" applyFill="1" applyBorder="1" applyAlignment="1" applyProtection="1">
      <alignment horizontal="center" vertical="center"/>
    </xf>
    <xf numFmtId="187" fontId="31" fillId="6" borderId="39" xfId="14" applyNumberFormat="1" applyFont="1" applyFill="1" applyBorder="1" applyAlignment="1" applyProtection="1">
      <alignment horizontal="right" vertical="center" shrinkToFit="1"/>
    </xf>
    <xf numFmtId="187" fontId="31" fillId="6" borderId="31" xfId="14" applyNumberFormat="1" applyFont="1" applyFill="1" applyBorder="1" applyAlignment="1" applyProtection="1">
      <alignment horizontal="right" vertical="center" shrinkToFit="1"/>
    </xf>
    <xf numFmtId="187" fontId="31" fillId="6" borderId="156" xfId="14" applyNumberFormat="1" applyFont="1" applyFill="1" applyBorder="1" applyAlignment="1" applyProtection="1">
      <alignment horizontal="right" vertical="center" shrinkToFit="1"/>
    </xf>
    <xf numFmtId="187" fontId="31" fillId="6" borderId="157" xfId="14" applyNumberFormat="1" applyFont="1" applyFill="1" applyBorder="1" applyAlignment="1" applyProtection="1">
      <alignment horizontal="right" vertical="center" shrinkToFit="1"/>
    </xf>
    <xf numFmtId="187" fontId="31" fillId="6" borderId="160" xfId="14" applyNumberFormat="1" applyFont="1" applyFill="1" applyBorder="1" applyAlignment="1" applyProtection="1">
      <alignment horizontal="right" vertical="center" shrinkToFit="1"/>
    </xf>
    <xf numFmtId="188" fontId="31" fillId="6" borderId="64" xfId="14" applyNumberFormat="1" applyFont="1" applyFill="1" applyBorder="1" applyAlignment="1" applyProtection="1">
      <alignment horizontal="right" vertical="center" shrinkToFit="1"/>
    </xf>
    <xf numFmtId="188" fontId="31" fillId="6" borderId="0" xfId="14" applyNumberFormat="1" applyFont="1" applyFill="1" applyBorder="1" applyAlignment="1" applyProtection="1">
      <alignment horizontal="right" vertical="center" shrinkToFit="1"/>
    </xf>
    <xf numFmtId="188" fontId="31" fillId="6" borderId="38" xfId="14" applyNumberFormat="1" applyFont="1" applyFill="1" applyBorder="1" applyAlignment="1" applyProtection="1">
      <alignment horizontal="right" vertical="center" shrinkToFit="1"/>
    </xf>
    <xf numFmtId="188" fontId="31" fillId="6" borderId="0" xfId="14" applyNumberFormat="1" applyFont="1" applyFill="1" applyAlignment="1" applyProtection="1">
      <alignment horizontal="right" vertical="center" shrinkToFit="1"/>
    </xf>
    <xf numFmtId="188" fontId="31" fillId="6" borderId="66"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31" fillId="6" borderId="54" xfId="12" applyFont="1" applyFill="1" applyBorder="1" applyAlignment="1" applyProtection="1">
      <alignment horizontal="left" vertical="center"/>
    </xf>
    <xf numFmtId="0" fontId="31" fillId="6" borderId="54" xfId="12" applyFont="1" applyFill="1" applyBorder="1" applyAlignment="1" applyProtection="1">
      <alignment horizontal="right" vertical="center" wrapText="1"/>
    </xf>
    <xf numFmtId="0" fontId="31" fillId="6" borderId="54" xfId="12" applyFont="1" applyFill="1" applyBorder="1" applyAlignment="1" applyProtection="1">
      <alignment horizontal="right" vertical="center"/>
    </xf>
    <xf numFmtId="0" fontId="31" fillId="6" borderId="40" xfId="12" applyFont="1" applyFill="1" applyBorder="1" applyAlignment="1" applyProtection="1">
      <alignment horizontal="right" vertical="center"/>
    </xf>
    <xf numFmtId="187" fontId="31" fillId="6" borderId="178" xfId="14" applyNumberFormat="1" applyFont="1" applyFill="1" applyBorder="1" applyAlignment="1" applyProtection="1">
      <alignment horizontal="right" vertical="center" shrinkToFit="1"/>
    </xf>
    <xf numFmtId="187" fontId="31" fillId="6" borderId="179" xfId="14" applyNumberFormat="1" applyFont="1" applyFill="1" applyBorder="1" applyAlignment="1" applyProtection="1">
      <alignment horizontal="right" vertical="center" shrinkToFit="1"/>
    </xf>
    <xf numFmtId="187" fontId="31" fillId="6" borderId="180" xfId="14" applyNumberFormat="1" applyFont="1" applyFill="1" applyBorder="1" applyAlignment="1" applyProtection="1">
      <alignment horizontal="right" vertical="center" shrinkToFi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7" fillId="0" borderId="39" xfId="1" applyFont="1" applyFill="1" applyBorder="1" applyAlignment="1" applyProtection="1">
      <alignment horizontal="left" vertical="center" wrapText="1"/>
      <protection locked="0"/>
    </xf>
    <xf numFmtId="0" fontId="37" fillId="0" borderId="31" xfId="1" applyFont="1" applyFill="1" applyBorder="1" applyAlignment="1" applyProtection="1">
      <alignment horizontal="left" vertical="center" wrapText="1"/>
      <protection locked="0"/>
    </xf>
    <xf numFmtId="0" fontId="37" fillId="0" borderId="32" xfId="1" applyFont="1" applyFill="1" applyBorder="1" applyAlignment="1" applyProtection="1">
      <alignment horizontal="left" vertical="center" wrapText="1"/>
      <protection locked="0"/>
    </xf>
    <xf numFmtId="0" fontId="37" fillId="0" borderId="44" xfId="1" applyFont="1" applyFill="1" applyBorder="1" applyAlignment="1" applyProtection="1">
      <alignment horizontal="left" vertical="center" wrapText="1"/>
      <protection locked="0"/>
    </xf>
    <xf numFmtId="0" fontId="37" fillId="0" borderId="18" xfId="1" applyFont="1" applyFill="1" applyBorder="1" applyAlignment="1" applyProtection="1">
      <alignment horizontal="left" vertical="center" wrapText="1"/>
      <protection locked="0"/>
    </xf>
    <xf numFmtId="0" fontId="37" fillId="0" borderId="19" xfId="1" applyFont="1" applyFill="1" applyBorder="1" applyAlignment="1" applyProtection="1">
      <alignment horizontal="left" vertical="center" wrapText="1"/>
      <protection locked="0"/>
    </xf>
    <xf numFmtId="0" fontId="37" fillId="0" borderId="2" xfId="1" applyFont="1" applyFill="1" applyBorder="1" applyAlignment="1" applyProtection="1">
      <alignment horizontal="left" vertical="center"/>
    </xf>
    <xf numFmtId="0" fontId="37" fillId="0" borderId="3" xfId="1" applyFont="1" applyFill="1" applyBorder="1" applyAlignment="1" applyProtection="1">
      <alignment horizontal="left" vertical="center"/>
    </xf>
    <xf numFmtId="0" fontId="37" fillId="0" borderId="8"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37" fillId="0" borderId="12" xfId="1" applyFont="1" applyFill="1" applyBorder="1" applyAlignment="1" applyProtection="1">
      <alignment horizontal="left" vertical="center"/>
    </xf>
    <xf numFmtId="0" fontId="37" fillId="0" borderId="13" xfId="1" applyFont="1" applyFill="1" applyBorder="1" applyAlignment="1" applyProtection="1">
      <alignment horizontal="left" vertical="center"/>
    </xf>
    <xf numFmtId="0" fontId="37" fillId="0" borderId="31" xfId="1" applyFont="1" applyFill="1" applyBorder="1" applyAlignment="1" applyProtection="1">
      <alignment horizontal="left" vertical="center"/>
    </xf>
    <xf numFmtId="0" fontId="37"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3"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1CB3-47D3-A188-E167B10E07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38985</c:v>
                </c:pt>
                <c:pt idx="1">
                  <c:v>31579</c:v>
                </c:pt>
                <c:pt idx="2">
                  <c:v>30326</c:v>
                </c:pt>
                <c:pt idx="3">
                  <c:v>23746</c:v>
                </c:pt>
                <c:pt idx="4">
                  <c:v>23868</c:v>
                </c:pt>
              </c:numCache>
            </c:numRef>
          </c:val>
          <c:smooth val="0"/>
          <c:extLst>
            <c:ext xmlns:c16="http://schemas.microsoft.com/office/drawing/2014/chart" uri="{C3380CC4-5D6E-409C-BE32-E72D297353CC}">
              <c16:uniqueId val="{00000001-1CB3-47D3-A188-E167B10E07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7.11</c:v>
                </c:pt>
                <c:pt idx="1">
                  <c:v>4.08</c:v>
                </c:pt>
                <c:pt idx="2">
                  <c:v>5.39</c:v>
                </c:pt>
                <c:pt idx="3">
                  <c:v>7.3</c:v>
                </c:pt>
                <c:pt idx="4">
                  <c:v>6.2</c:v>
                </c:pt>
              </c:numCache>
            </c:numRef>
          </c:val>
          <c:extLst>
            <c:ext xmlns:c16="http://schemas.microsoft.com/office/drawing/2014/chart" uri="{C3380CC4-5D6E-409C-BE32-E72D297353CC}">
              <c16:uniqueId val="{00000000-51C7-44CC-A12E-72A39E2BC5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18.38</c:v>
                </c:pt>
                <c:pt idx="1">
                  <c:v>15.94</c:v>
                </c:pt>
                <c:pt idx="2">
                  <c:v>15.27</c:v>
                </c:pt>
                <c:pt idx="3">
                  <c:v>15.32</c:v>
                </c:pt>
                <c:pt idx="4">
                  <c:v>16.53</c:v>
                </c:pt>
              </c:numCache>
            </c:numRef>
          </c:val>
          <c:extLst>
            <c:ext xmlns:c16="http://schemas.microsoft.com/office/drawing/2014/chart" uri="{C3380CC4-5D6E-409C-BE32-E72D297353CC}">
              <c16:uniqueId val="{00000001-51C7-44CC-A12E-72A39E2BC5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-0.86</c:v>
                </c:pt>
                <c:pt idx="1">
                  <c:v>-5.3</c:v>
                </c:pt>
                <c:pt idx="2">
                  <c:v>0.59</c:v>
                </c:pt>
                <c:pt idx="3">
                  <c:v>2.08</c:v>
                </c:pt>
                <c:pt idx="4">
                  <c:v>0.31</c:v>
                </c:pt>
              </c:numCache>
            </c:numRef>
          </c:val>
          <c:smooth val="0"/>
          <c:extLst>
            <c:ext xmlns:c16="http://schemas.microsoft.com/office/drawing/2014/chart" uri="{C3380CC4-5D6E-409C-BE32-E72D297353CC}">
              <c16:uniqueId val="{00000002-51C7-44CC-A12E-72A39E2BC5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6B-4F58-B980-35314CF3C8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6B-4F58-B980-35314CF3C8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6B-4F58-B980-35314CF3C894}"/>
            </c:ext>
          </c:extLst>
        </c:ser>
        <c:ser>
          <c:idx val="3"/>
          <c:order val="3"/>
          <c:tx>
            <c:strRef>
              <c:f>データシート!$A$30</c:f>
              <c:strCache>
                <c:ptCount val="1"/>
                <c:pt idx="0">
                  <c:v>狭山市駅東口土地区画整理事業特別会計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0.59</c:v>
                </c:pt>
                <c:pt idx="2">
                  <c:v>#N/A</c:v>
                </c:pt>
                <c:pt idx="3">
                  <c:v>0.31</c:v>
                </c:pt>
                <c:pt idx="4">
                  <c:v>#N/A</c:v>
                </c:pt>
                <c:pt idx="5">
                  <c:v>0.39</c:v>
                </c:pt>
                <c:pt idx="6">
                  <c:v>#N/A</c:v>
                </c:pt>
                <c:pt idx="7">
                  <c:v>0.19</c:v>
                </c:pt>
                <c:pt idx="8">
                  <c:v>#N/A</c:v>
                </c:pt>
                <c:pt idx="9">
                  <c:v>0</c:v>
                </c:pt>
              </c:numCache>
            </c:numRef>
          </c:val>
          <c:extLst>
            <c:ext xmlns:c16="http://schemas.microsoft.com/office/drawing/2014/chart" uri="{C3380CC4-5D6E-409C-BE32-E72D297353CC}">
              <c16:uniqueId val="{00000003-C86B-4F58-B980-35314CF3C8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4-C86B-4F58-B980-35314CF3C8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1.51</c:v>
                </c:pt>
                <c:pt idx="2">
                  <c:v>#N/A</c:v>
                </c:pt>
                <c:pt idx="3">
                  <c:v>1.45</c:v>
                </c:pt>
                <c:pt idx="4">
                  <c:v>#N/A</c:v>
                </c:pt>
                <c:pt idx="5">
                  <c:v>1.19</c:v>
                </c:pt>
                <c:pt idx="6">
                  <c:v>#N/A</c:v>
                </c:pt>
                <c:pt idx="7">
                  <c:v>3.63</c:v>
                </c:pt>
                <c:pt idx="8">
                  <c:v>#N/A</c:v>
                </c:pt>
                <c:pt idx="9">
                  <c:v>1.32</c:v>
                </c:pt>
              </c:numCache>
            </c:numRef>
          </c:val>
          <c:extLst>
            <c:ext xmlns:c16="http://schemas.microsoft.com/office/drawing/2014/chart" uri="{C3380CC4-5D6E-409C-BE32-E72D297353CC}">
              <c16:uniqueId val="{00000005-C86B-4F58-B980-35314CF3C8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1.66</c:v>
                </c:pt>
                <c:pt idx="2">
                  <c:v>#N/A</c:v>
                </c:pt>
                <c:pt idx="3">
                  <c:v>1.84</c:v>
                </c:pt>
                <c:pt idx="4">
                  <c:v>#N/A</c:v>
                </c:pt>
                <c:pt idx="5">
                  <c:v>2.68</c:v>
                </c:pt>
                <c:pt idx="6">
                  <c:v>#N/A</c:v>
                </c:pt>
                <c:pt idx="7">
                  <c:v>2.71</c:v>
                </c:pt>
                <c:pt idx="8">
                  <c:v>#N/A</c:v>
                </c:pt>
                <c:pt idx="9">
                  <c:v>2.67</c:v>
                </c:pt>
              </c:numCache>
            </c:numRef>
          </c:val>
          <c:extLst>
            <c:ext xmlns:c16="http://schemas.microsoft.com/office/drawing/2014/chart" uri="{C3380CC4-5D6E-409C-BE32-E72D297353CC}">
              <c16:uniqueId val="{00000006-C86B-4F58-B980-35314CF3C89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6.51</c:v>
                </c:pt>
                <c:pt idx="2">
                  <c:v>#N/A</c:v>
                </c:pt>
                <c:pt idx="3">
                  <c:v>3.76</c:v>
                </c:pt>
                <c:pt idx="4">
                  <c:v>#N/A</c:v>
                </c:pt>
                <c:pt idx="5">
                  <c:v>4.99</c:v>
                </c:pt>
                <c:pt idx="6">
                  <c:v>#N/A</c:v>
                </c:pt>
                <c:pt idx="7">
                  <c:v>7.11</c:v>
                </c:pt>
                <c:pt idx="8">
                  <c:v>#N/A</c:v>
                </c:pt>
                <c:pt idx="9">
                  <c:v>6.2</c:v>
                </c:pt>
              </c:numCache>
            </c:numRef>
          </c:val>
          <c:extLst>
            <c:ext xmlns:c16="http://schemas.microsoft.com/office/drawing/2014/chart" uri="{C3380CC4-5D6E-409C-BE32-E72D297353CC}">
              <c16:uniqueId val="{00000007-C86B-4F58-B980-35314CF3C89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5.04</c:v>
                </c:pt>
                <c:pt idx="2">
                  <c:v>#N/A</c:v>
                </c:pt>
                <c:pt idx="3">
                  <c:v>5.31</c:v>
                </c:pt>
                <c:pt idx="4">
                  <c:v>#N/A</c:v>
                </c:pt>
                <c:pt idx="5">
                  <c:v>5.75</c:v>
                </c:pt>
                <c:pt idx="6">
                  <c:v>#N/A</c:v>
                </c:pt>
                <c:pt idx="7">
                  <c:v>5.89</c:v>
                </c:pt>
                <c:pt idx="8">
                  <c:v>#N/A</c:v>
                </c:pt>
                <c:pt idx="9">
                  <c:v>6.44</c:v>
                </c:pt>
              </c:numCache>
            </c:numRef>
          </c:val>
          <c:extLst>
            <c:ext xmlns:c16="http://schemas.microsoft.com/office/drawing/2014/chart" uri="{C3380CC4-5D6E-409C-BE32-E72D297353CC}">
              <c16:uniqueId val="{00000008-C86B-4F58-B980-35314CF3C89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14.23</c:v>
                </c:pt>
                <c:pt idx="2">
                  <c:v>#N/A</c:v>
                </c:pt>
                <c:pt idx="3">
                  <c:v>10.29</c:v>
                </c:pt>
                <c:pt idx="4">
                  <c:v>#N/A</c:v>
                </c:pt>
                <c:pt idx="5">
                  <c:v>10.93</c:v>
                </c:pt>
                <c:pt idx="6">
                  <c:v>#N/A</c:v>
                </c:pt>
                <c:pt idx="7">
                  <c:v>10.17</c:v>
                </c:pt>
                <c:pt idx="8">
                  <c:v>#N/A</c:v>
                </c:pt>
                <c:pt idx="9">
                  <c:v>11.6</c:v>
                </c:pt>
              </c:numCache>
            </c:numRef>
          </c:val>
          <c:extLst>
            <c:ext xmlns:c16="http://schemas.microsoft.com/office/drawing/2014/chart" uri="{C3380CC4-5D6E-409C-BE32-E72D297353CC}">
              <c16:uniqueId val="{00000009-C86B-4F58-B980-35314CF3C8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3997</c:v>
                </c:pt>
                <c:pt idx="5">
                  <c:v>3763</c:v>
                </c:pt>
                <c:pt idx="8">
                  <c:v>3883</c:v>
                </c:pt>
                <c:pt idx="11">
                  <c:v>4023</c:v>
                </c:pt>
                <c:pt idx="14">
                  <c:v>4052</c:v>
                </c:pt>
              </c:numCache>
            </c:numRef>
          </c:val>
          <c:extLst>
            <c:ext xmlns:c16="http://schemas.microsoft.com/office/drawing/2014/chart" uri="{C3380CC4-5D6E-409C-BE32-E72D297353CC}">
              <c16:uniqueId val="{00000000-18D6-4016-87E1-0FD0F31E20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D6-4016-87E1-0FD0F31E20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234</c:v>
                </c:pt>
                <c:pt idx="3">
                  <c:v>574</c:v>
                </c:pt>
                <c:pt idx="6">
                  <c:v>611</c:v>
                </c:pt>
                <c:pt idx="9">
                  <c:v>611</c:v>
                </c:pt>
                <c:pt idx="12">
                  <c:v>620</c:v>
                </c:pt>
              </c:numCache>
            </c:numRef>
          </c:val>
          <c:extLst>
            <c:ext xmlns:c16="http://schemas.microsoft.com/office/drawing/2014/chart" uri="{C3380CC4-5D6E-409C-BE32-E72D297353CC}">
              <c16:uniqueId val="{00000002-18D6-4016-87E1-0FD0F31E20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80</c:v>
                </c:pt>
                <c:pt idx="3">
                  <c:v>92</c:v>
                </c:pt>
                <c:pt idx="6">
                  <c:v>121</c:v>
                </c:pt>
                <c:pt idx="9">
                  <c:v>143</c:v>
                </c:pt>
                <c:pt idx="12">
                  <c:v>154</c:v>
                </c:pt>
              </c:numCache>
            </c:numRef>
          </c:val>
          <c:extLst>
            <c:ext xmlns:c16="http://schemas.microsoft.com/office/drawing/2014/chart" uri="{C3380CC4-5D6E-409C-BE32-E72D297353CC}">
              <c16:uniqueId val="{00000003-18D6-4016-87E1-0FD0F31E20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722</c:v>
                </c:pt>
                <c:pt idx="3">
                  <c:v>729</c:v>
                </c:pt>
                <c:pt idx="6">
                  <c:v>734</c:v>
                </c:pt>
                <c:pt idx="9">
                  <c:v>718</c:v>
                </c:pt>
                <c:pt idx="12">
                  <c:v>696</c:v>
                </c:pt>
              </c:numCache>
            </c:numRef>
          </c:val>
          <c:extLst>
            <c:ext xmlns:c16="http://schemas.microsoft.com/office/drawing/2014/chart" uri="{C3380CC4-5D6E-409C-BE32-E72D297353CC}">
              <c16:uniqueId val="{00000004-18D6-4016-87E1-0FD0F31E20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D6-4016-87E1-0FD0F31E20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D6-4016-87E1-0FD0F31E20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3346</c:v>
                </c:pt>
                <c:pt idx="3">
                  <c:v>3134</c:v>
                </c:pt>
                <c:pt idx="6">
                  <c:v>3350</c:v>
                </c:pt>
                <c:pt idx="9">
                  <c:v>3459</c:v>
                </c:pt>
                <c:pt idx="12">
                  <c:v>3642</c:v>
                </c:pt>
              </c:numCache>
            </c:numRef>
          </c:val>
          <c:extLst>
            <c:ext xmlns:c16="http://schemas.microsoft.com/office/drawing/2014/chart" uri="{C3380CC4-5D6E-409C-BE32-E72D297353CC}">
              <c16:uniqueId val="{00000007-18D6-4016-87E1-0FD0F31E20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385</c:v>
                </c:pt>
                <c:pt idx="2">
                  <c:v>#N/A</c:v>
                </c:pt>
                <c:pt idx="3">
                  <c:v>#N/A</c:v>
                </c:pt>
                <c:pt idx="4">
                  <c:v>766</c:v>
                </c:pt>
                <c:pt idx="5">
                  <c:v>#N/A</c:v>
                </c:pt>
                <c:pt idx="6">
                  <c:v>#N/A</c:v>
                </c:pt>
                <c:pt idx="7">
                  <c:v>933</c:v>
                </c:pt>
                <c:pt idx="8">
                  <c:v>#N/A</c:v>
                </c:pt>
                <c:pt idx="9">
                  <c:v>#N/A</c:v>
                </c:pt>
                <c:pt idx="10">
                  <c:v>908</c:v>
                </c:pt>
                <c:pt idx="11">
                  <c:v>#N/A</c:v>
                </c:pt>
                <c:pt idx="12">
                  <c:v>#N/A</c:v>
                </c:pt>
                <c:pt idx="13">
                  <c:v>1060</c:v>
                </c:pt>
                <c:pt idx="14">
                  <c:v>#N/A</c:v>
                </c:pt>
              </c:numCache>
            </c:numRef>
          </c:val>
          <c:smooth val="0"/>
          <c:extLst>
            <c:ext xmlns:c16="http://schemas.microsoft.com/office/drawing/2014/chart" uri="{C3380CC4-5D6E-409C-BE32-E72D297353CC}">
              <c16:uniqueId val="{00000008-18D6-4016-87E1-0FD0F31E20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37281</c:v>
                </c:pt>
                <c:pt idx="5">
                  <c:v>37171</c:v>
                </c:pt>
                <c:pt idx="8">
                  <c:v>36801</c:v>
                </c:pt>
                <c:pt idx="11">
                  <c:v>36056</c:v>
                </c:pt>
                <c:pt idx="14">
                  <c:v>35251</c:v>
                </c:pt>
              </c:numCache>
            </c:numRef>
          </c:val>
          <c:extLst>
            <c:ext xmlns:c16="http://schemas.microsoft.com/office/drawing/2014/chart" uri="{C3380CC4-5D6E-409C-BE32-E72D297353CC}">
              <c16:uniqueId val="{00000000-0305-485A-9606-70C1B86C28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7856</c:v>
                </c:pt>
                <c:pt idx="5">
                  <c:v>6806</c:v>
                </c:pt>
                <c:pt idx="8">
                  <c:v>6669</c:v>
                </c:pt>
                <c:pt idx="11">
                  <c:v>6439</c:v>
                </c:pt>
                <c:pt idx="14">
                  <c:v>6196</c:v>
                </c:pt>
              </c:numCache>
            </c:numRef>
          </c:val>
          <c:extLst>
            <c:ext xmlns:c16="http://schemas.microsoft.com/office/drawing/2014/chart" uri="{C3380CC4-5D6E-409C-BE32-E72D297353CC}">
              <c16:uniqueId val="{00000001-0305-485A-9606-70C1B86C28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9960</c:v>
                </c:pt>
                <c:pt idx="5">
                  <c:v>8946</c:v>
                </c:pt>
                <c:pt idx="8">
                  <c:v>9141</c:v>
                </c:pt>
                <c:pt idx="11">
                  <c:v>9528</c:v>
                </c:pt>
                <c:pt idx="14">
                  <c:v>11196</c:v>
                </c:pt>
              </c:numCache>
            </c:numRef>
          </c:val>
          <c:extLst>
            <c:ext xmlns:c16="http://schemas.microsoft.com/office/drawing/2014/chart" uri="{C3380CC4-5D6E-409C-BE32-E72D297353CC}">
              <c16:uniqueId val="{00000002-0305-485A-9606-70C1B86C28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05-485A-9606-70C1B86C28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05-485A-9606-70C1B86C28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3</c:v>
                </c:pt>
                <c:pt idx="12">
                  <c:v>1</c:v>
                </c:pt>
              </c:numCache>
            </c:numRef>
          </c:val>
          <c:extLst>
            <c:ext xmlns:c16="http://schemas.microsoft.com/office/drawing/2014/chart" uri="{C3380CC4-5D6E-409C-BE32-E72D297353CC}">
              <c16:uniqueId val="{00000005-0305-485A-9606-70C1B86C28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4759</c:v>
                </c:pt>
                <c:pt idx="3">
                  <c:v>4430</c:v>
                </c:pt>
                <c:pt idx="6">
                  <c:v>4344</c:v>
                </c:pt>
                <c:pt idx="9">
                  <c:v>4121</c:v>
                </c:pt>
                <c:pt idx="12">
                  <c:v>4064</c:v>
                </c:pt>
              </c:numCache>
            </c:numRef>
          </c:val>
          <c:extLst>
            <c:ext xmlns:c16="http://schemas.microsoft.com/office/drawing/2014/chart" uri="{C3380CC4-5D6E-409C-BE32-E72D297353CC}">
              <c16:uniqueId val="{00000006-0305-485A-9606-70C1B86C28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776</c:v>
                </c:pt>
                <c:pt idx="3">
                  <c:v>832</c:v>
                </c:pt>
                <c:pt idx="6">
                  <c:v>777</c:v>
                </c:pt>
                <c:pt idx="9">
                  <c:v>684</c:v>
                </c:pt>
                <c:pt idx="12">
                  <c:v>572</c:v>
                </c:pt>
              </c:numCache>
            </c:numRef>
          </c:val>
          <c:extLst>
            <c:ext xmlns:c16="http://schemas.microsoft.com/office/drawing/2014/chart" uri="{C3380CC4-5D6E-409C-BE32-E72D297353CC}">
              <c16:uniqueId val="{00000007-0305-485A-9606-70C1B86C28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7552</c:v>
                </c:pt>
                <c:pt idx="3">
                  <c:v>7265</c:v>
                </c:pt>
                <c:pt idx="6">
                  <c:v>7013</c:v>
                </c:pt>
                <c:pt idx="9">
                  <c:v>6649</c:v>
                </c:pt>
                <c:pt idx="12">
                  <c:v>6325</c:v>
                </c:pt>
              </c:numCache>
            </c:numRef>
          </c:val>
          <c:extLst>
            <c:ext xmlns:c16="http://schemas.microsoft.com/office/drawing/2014/chart" uri="{C3380CC4-5D6E-409C-BE32-E72D297353CC}">
              <c16:uniqueId val="{00000008-0305-485A-9606-70C1B86C28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5548</c:v>
                </c:pt>
                <c:pt idx="3">
                  <c:v>5991</c:v>
                </c:pt>
                <c:pt idx="6">
                  <c:v>5242</c:v>
                </c:pt>
                <c:pt idx="9">
                  <c:v>4778</c:v>
                </c:pt>
                <c:pt idx="12">
                  <c:v>4222</c:v>
                </c:pt>
              </c:numCache>
            </c:numRef>
          </c:val>
          <c:extLst>
            <c:ext xmlns:c16="http://schemas.microsoft.com/office/drawing/2014/chart" uri="{C3380CC4-5D6E-409C-BE32-E72D297353CC}">
              <c16:uniqueId val="{00000009-0305-485A-9606-70C1B86C28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38618</c:v>
                </c:pt>
                <c:pt idx="3">
                  <c:v>39238</c:v>
                </c:pt>
                <c:pt idx="6">
                  <c:v>39656</c:v>
                </c:pt>
                <c:pt idx="9">
                  <c:v>39153</c:v>
                </c:pt>
                <c:pt idx="12">
                  <c:v>38229</c:v>
                </c:pt>
              </c:numCache>
            </c:numRef>
          </c:val>
          <c:extLst>
            <c:ext xmlns:c16="http://schemas.microsoft.com/office/drawing/2014/chart" uri="{C3380CC4-5D6E-409C-BE32-E72D297353CC}">
              <c16:uniqueId val="{0000000A-0305-485A-9606-70C1B86C28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2157</c:v>
                </c:pt>
                <c:pt idx="2">
                  <c:v>#N/A</c:v>
                </c:pt>
                <c:pt idx="3">
                  <c:v>#N/A</c:v>
                </c:pt>
                <c:pt idx="4">
                  <c:v>4833</c:v>
                </c:pt>
                <c:pt idx="5">
                  <c:v>#N/A</c:v>
                </c:pt>
                <c:pt idx="6">
                  <c:v>#N/A</c:v>
                </c:pt>
                <c:pt idx="7">
                  <c:v>4424</c:v>
                </c:pt>
                <c:pt idx="8">
                  <c:v>#N/A</c:v>
                </c:pt>
                <c:pt idx="9">
                  <c:v>#N/A</c:v>
                </c:pt>
                <c:pt idx="10">
                  <c:v>3364</c:v>
                </c:pt>
                <c:pt idx="11">
                  <c:v>#N/A</c:v>
                </c:pt>
                <c:pt idx="12">
                  <c:v>#N/A</c:v>
                </c:pt>
                <c:pt idx="13">
                  <c:v>771</c:v>
                </c:pt>
                <c:pt idx="14">
                  <c:v>#N/A</c:v>
                </c:pt>
              </c:numCache>
            </c:numRef>
          </c:val>
          <c:smooth val="0"/>
          <c:extLst>
            <c:ext xmlns:c16="http://schemas.microsoft.com/office/drawing/2014/chart" uri="{C3380CC4-5D6E-409C-BE32-E72D297353CC}">
              <c16:uniqueId val="{0000000B-0305-485A-9606-70C1B86C28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4143</c:v>
                </c:pt>
                <c:pt idx="1">
                  <c:v>4181</c:v>
                </c:pt>
                <c:pt idx="2">
                  <c:v>4550</c:v>
                </c:pt>
              </c:numCache>
            </c:numRef>
          </c:val>
          <c:extLst>
            <c:ext xmlns:c16="http://schemas.microsoft.com/office/drawing/2014/chart" uri="{C3380CC4-5D6E-409C-BE32-E72D297353CC}">
              <c16:uniqueId val="{00000000-3B58-4025-A286-85B0C2809BF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3B58-4025-A286-85B0C2809BF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3471</c:v>
                </c:pt>
                <c:pt idx="1">
                  <c:v>3607</c:v>
                </c:pt>
                <c:pt idx="2">
                  <c:v>4290</c:v>
                </c:pt>
              </c:numCache>
            </c:numRef>
          </c:val>
          <c:extLst>
            <c:ext xmlns:c16="http://schemas.microsoft.com/office/drawing/2014/chart" uri="{C3380CC4-5D6E-409C-BE32-E72D297353CC}">
              <c16:uniqueId val="{00000002-3B58-4025-A286-85B0C2809B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{7C39CDCC-CD3D-4427-A7B8-C0A6B0FD02B2}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1F-4DD2-8D78-9BEFFFBA9B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{BEB46809-AB80-4546-8E44-B693CC4C31B5}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1F-4DD2-8D78-9BEFFFBA9B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{CFF7E23A-1607-44D9-BADF-3BF34F008C60}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1F-4DD2-8D78-9BEFFFBA9B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{35919CF6-364F-4FA5-BEAF-04671E9A94DD}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1F-4DD2-8D78-9BEFFFBA9B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{826BB66D-89CC-4813-A614-469AE2BAC1BF}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1F-4DD2-8D78-9BEFFFBA9B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{DFEAEFC1-223A-4FA5-BF68-231298AFF4ED}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1F-4DD2-8D78-9BEFFFBA9B9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{7FE15FF3-CE8E-44F3-9474-3369F89CD08A}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1F-4DD2-8D78-9BEFFFBA9B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{36A06A3E-622E-4E2F-9C40-8584F2D73FE7}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1F-4DD2-8D78-9BEFFFBA9B9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{A99F0D90-992B-4749-A589-84F0076FB31F}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1F-4DD2-8D78-9BEFFFBA9B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59.2</c:v>
                </c:pt>
                <c:pt idx="32">
                  <c:v>60.5</c:v>
                </c:pt>
              </c:numCache>
            </c:numRef>
          </c:xVal>
          <c:yVal>
            <c:numRef>
              <c:f>公会計指標分析・財政指標組合せ分析表!$BP$51:$DC$51</c:f>
              <c:numCache>
                <c:formatCode>#,##0.0;"▲ "#,##0.0</c:formatCode>
                <c:ptCount val="40"/>
                <c:pt idx="16">
                  <c:v>18.399999999999999</c:v>
                </c:pt>
                <c:pt idx="24">
                  <c:v>13.9</c:v>
                </c:pt>
                <c:pt idx="32">
                  <c:v>3.1</c:v>
                </c:pt>
              </c:numCache>
            </c:numRef>
          </c:yVal>
          <c:smooth val="0"/>
          <c:extLst>
            <c:ext xmlns:c16="http://schemas.microsoft.com/office/drawing/2014/chart" uri="{C3380CC4-5D6E-409C-BE32-E72D297353CC}">
              <c16:uniqueId val="{00000009-F91F-4DD2-8D78-9BEFFFBA9B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{B8D170C5-DC33-4517-8644-B01021D33922}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1F-4DD2-8D78-9BEFFFBA9B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{17079F4A-DA5D-4CEF-866B-93EF45CCEA08}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1F-4DD2-8D78-9BEFFFBA9B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{2CC7D26F-D19C-46AB-BDB0-75E378913A41}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1F-4DD2-8D78-9BEFFFBA9B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{444A7580-2C60-4AFF-B1F0-D21877231763}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1F-4DD2-8D78-9BEFFFBA9B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{152B9A46-61A2-4007-B848-A7AC16DFE48D}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1F-4DD2-8D78-9BEFFFBA9B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{69AA0787-691F-4635-BE4A-A0F7F5D75A14}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1F-4DD2-8D78-9BEFFFBA9B9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{33B6D808-F83E-422A-8DED-C9445DA8E162}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1F-4DD2-8D78-9BEFFFBA9B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{9D49044A-9E0F-4C2B-98DC-866027F19974}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1F-4DD2-8D78-9BEFFFBA9B9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{CB82C5FF-F7F1-4C81-80B9-4E0AE6C59C06}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1F-4DD2-8D78-9BEFFFBA9B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F91F-4DD2-8D78-9BEFFFBA9B93}"/>
            </c:ext>
          </c:extLst>
        </c:ser>
        <c:dLbls>
          <c:showLegendKey val="0"/>
          <c:showVal val="1"/>
          <c:showCatName val="0"/>
          <c:showSerName val="0"/>
          <c:showPercent val="0"/>
          <c:showBubbleSize val="0"/>
        </c:dLbls>
        <c:axId val="46179840"/>
        <c:axId val="46181760"/>
      </c:scatterChart>
      <c:valAx>
        <c:axId val="46179840"/>
        <c:scaling>
          <c:orientation val="minMax"/>
          <c:max val="60.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{0D277166-23EF-4185-8562-D1BB929ADA1B}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451-4CA5-B24F-1F5F29B60C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{922E1A8C-1694-4206-A7D8-698130CBA0FA}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51-4CA5-B24F-1F5F29B60C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{6F80DE2F-45E8-42A6-9E69-1E2046BA517D}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51-4CA5-B24F-1F5F29B60C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{3F5A8AA8-63C5-410B-95E3-2BD323E89BB0}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51-4CA5-B24F-1F5F29B60C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{B6495686-08BB-44A3-8F81-CFCF0DFBE19A}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51-4CA5-B24F-1F5F29B60C9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{772EEE76-8031-44A7-BE36-A41024A766EE}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451-4CA5-B24F-1F5F29B60C9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{696F76C3-29EB-4893-AA0B-6919E756F5F8}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451-4CA5-B24F-1F5F29B60C9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{3FA8E33D-7769-4884-B2E5-2BF26B292916}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451-4CA5-B24F-1F5F29B60C9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{D0563B9A-8124-42F3-A04C-FD93C4D3A1C1}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451-4CA5-B24F-1F5F29B60C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2.1</c:v>
                </c:pt>
                <c:pt idx="16">
                  <c:v>2.8</c:v>
                </c:pt>
                <c:pt idx="24">
                  <c:v>3.6</c:v>
                </c:pt>
                <c:pt idx="32">
                  <c:v>4</c:v>
                </c:pt>
              </c:numCache>
            </c:numRef>
          </c:xVal>
          <c:yVal>
            <c:numRef>
              <c:f>公会計指標分析・財政指標組合せ分析表!$BP$73:$DC$73</c:f>
              <c:numCache>
                <c:formatCode>#,##0.0;"▲ "#,##0.0</c:formatCode>
                <c:ptCount val="40"/>
                <c:pt idx="0">
                  <c:v>9.1</c:v>
                </c:pt>
                <c:pt idx="8">
                  <c:v>20</c:v>
                </c:pt>
                <c:pt idx="16">
                  <c:v>18.399999999999999</c:v>
                </c:pt>
                <c:pt idx="24">
                  <c:v>13.9</c:v>
                </c:pt>
                <c:pt idx="32">
                  <c:v>3.1</c:v>
                </c:pt>
              </c:numCache>
            </c:numRef>
          </c:yVal>
          <c:smooth val="0"/>
          <c:extLst>
            <c:ext xmlns:c16="http://schemas.microsoft.com/office/drawing/2014/chart" uri="{C3380CC4-5D6E-409C-BE32-E72D297353CC}">
              <c16:uniqueId val="{00000009-A451-4CA5-B24F-1F5F29B60C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{224D469E-9F32-47E5-A2F9-A176C2BB5EB4}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451-4CA5-B24F-1F5F29B60C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{05BCAFD2-D142-430E-9FBA-1A5D6E8286DF}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51-4CA5-B24F-1F5F29B60C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{900C76F3-9E14-49EC-965A-4C06A5B546D3}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51-4CA5-B24F-1F5F29B60C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{8CAC585A-46C5-4FEB-B0C6-58D8E93E9D7A}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51-4CA5-B24F-1F5F29B60C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{3385D3C9-DFBA-4DA8-B28E-AEDFDD54FB54}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51-4CA5-B24F-1F5F29B60C9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{C5ADD8F6-9DB5-4A54-97D4-81C78D5C6F49}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451-4CA5-B24F-1F5F29B60C92}"/>
                </c:ext>
              </c:extLst>
            </c:dLbl>
            <c:dLbl>
              <c:idx val="16"/>
              <c:layout>
                <c:manualLayout>
                  <c:x val="-4.5160355153971203E-2"/>
                  <c:y val="-5.215297960760514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{13940E78-69E1-404F-AAA2-C3FB4EF8E0B7}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451-4CA5-B24F-1F5F29B60C92}"/>
                </c:ext>
              </c:extLst>
            </c:dLbl>
            <c:dLbl>
              <c:idx val="24"/>
              <c:layout>
                <c:manualLayout>
                  <c:x val="-1.8235628084249993E-2"/>
                  <c:y val="-7.268031456798279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{31B97CC0-E882-4C24-A914-87D7D6CC4A3C}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451-4CA5-B24F-1F5F29B60C9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{131E5F43-1B4D-4AEE-A488-045265DD201B}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451-4CA5-B24F-1F5F29B60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A451-4CA5-B24F-1F5F29B60C92}"/>
            </c:ext>
          </c:extLst>
        </c:ser>
        <c:dLbls>
          <c:showLegendKey val="0"/>
          <c:showVal val="1"/>
          <c:showCatName val="0"/>
          <c:showSerName val="0"/>
          <c:showPercent val="0"/>
          <c:showBubbleSize val="0"/>
        </c:dLbls>
        <c:axId val="84219776"/>
        <c:axId val="84234240"/>
      </c:scatterChart>
      <c:valAx>
        <c:axId val="84219776"/>
        <c:scaling>
          <c:orientation val="minMax"/>
          <c:max val="5.5"/>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0.91</a:t>
          </a:r>
          <a:r>
            <a:rPr kumimoji="1" lang="ja-JP" altLang="en-US" sz="1200">
              <a:latin typeface="ＭＳ Ｐゴシック" panose="020B0600070205080204" pitchFamily="50" charset="-128"/>
              <a:ea typeface="ＭＳ Ｐゴシック" panose="020B0600070205080204" pitchFamily="50" charset="-128"/>
            </a:rPr>
            <a:t>となり、類似団体平均よりやや上回る水準となった。少子高齢化が進行する中、扶助費等の社会保障財源は増加傾向となっているが、緩やかな景気回復を背景に市税が増加していることなどにより数値が徐々に改善してい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社会保障関係経費は引き続き増加していくことが見込まれるとともに、老朽化した公共施設等の維持管理経費等についても対応が必要となり、厳しい財政状況が続くと予想される。今後も最低限現状を維持し、財政基盤を強化するため、財源確保に努めるとともに、経費の削減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93" name="テキスト ボックス 92"/>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91.4</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において、地方消費税交付金や市税が増加したことにより経常一般財源等が増となり、また、歳出において、心身障害者医療費の減等により扶助費が減となり、また職員の新陳代謝による人件費の減、経常的な補助金の見直し等により補助費等が減となったことになどにより、全体として経常一般財源が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今後も引き続き、事務事業の選択と集中による経費の削減を進めるとともに、財源確保に努め、比率の低下を図る。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107188</xdr:rowOff>
    </xdr:to>
    <xdr:cxnSp macro="">
      <xdr:nvCxnSpPr>
        <xdr:cNvPr id="130" name="直線コネクタ 129"/>
        <xdr:cNvCxnSpPr/>
      </xdr:nvCxnSpPr>
      <xdr:spPr>
        <a:xfrm flipV="1">
          <a:off x="4114800" y="1068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62</xdr:row>
      <xdr:rowOff>107188</xdr:rowOff>
    </xdr:to>
    <xdr:cxnSp macro="">
      <xdr:nvCxnSpPr>
        <xdr:cNvPr id="133" name="直線コネクタ 132"/>
        <xdr:cNvCxnSpPr/>
      </xdr:nvCxnSpPr>
      <xdr:spPr>
        <a:xfrm>
          <a:off x="3225800" y="1073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107188</xdr:rowOff>
    </xdr:to>
    <xdr:cxnSp macro="">
      <xdr:nvCxnSpPr>
        <xdr:cNvPr id="136" name="直線コネクタ 135"/>
        <xdr:cNvCxnSpPr/>
      </xdr:nvCxnSpPr>
      <xdr:spPr>
        <a:xfrm>
          <a:off x="2336800" y="1065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155448</xdr:rowOff>
    </xdr:to>
    <xdr:cxnSp macro="">
      <xdr:nvCxnSpPr>
        <xdr:cNvPr id="139" name="直線コネクタ 138"/>
        <xdr:cNvCxnSpPr/>
      </xdr:nvCxnSpPr>
      <xdr:spPr>
        <a:xfrm flipV="1">
          <a:off x="1447800" y="106598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0" name="財政構造の弾力性該当値テキスト"/>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52" name="テキスト ボックス 151"/>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54" name="テキスト ボックス 153"/>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65549</xdr:rowOff>
    </xdr:from>
    <xdr:ext cx="762000" cy="259045"/>
    <xdr:sp macro="" textlink="">
      <xdr:nvSpPr>
        <xdr:cNvPr id="156" name="テキスト ボックス 155"/>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円増加したものの、引き続き類似団体平均を下回る水準となった。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おいて、職員の新陳代謝等により職員給与が減額となったが、一方で物件費において、新たに新狭山・水野保育所給食調理業務委託を開始したことや障害者福祉システムの更新を行ったことなどにより人件費の減額を上回る増額となったこと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の活用による事務の効率化を図ることで、人件費や物件費の抑制を図り、行政コストの削減に努める。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75278</xdr:rowOff>
    </xdr:from>
    <xdr:to>
      <xdr:col>23</xdr:col>
      <xdr:colOff>133350</xdr:colOff>
      <xdr:row>82</xdr:row>
      <xdr:rowOff>85469</xdr:rowOff>
    </xdr:to>
    <xdr:cxnSp macro="">
      <xdr:nvCxnSpPr>
        <xdr:cNvPr id="195" name="直線コネクタ 194"/>
        <xdr:cNvCxnSpPr/>
      </xdr:nvCxnSpPr>
      <xdr:spPr>
        <a:xfrm>
          <a:off x="4114800" y="14134178"/>
          <a:ext cx="8382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75278</xdr:rowOff>
    </xdr:from>
    <xdr:to>
      <xdr:col>19</xdr:col>
      <xdr:colOff>133350</xdr:colOff>
      <xdr:row>82</xdr:row>
      <xdr:rowOff>101820</xdr:rowOff>
    </xdr:to>
    <xdr:cxnSp macro="">
      <xdr:nvCxnSpPr>
        <xdr:cNvPr id="198" name="直線コネクタ 197"/>
        <xdr:cNvCxnSpPr/>
      </xdr:nvCxnSpPr>
      <xdr:spPr>
        <a:xfrm flipV="1">
          <a:off x="3225800" y="14134178"/>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101820</xdr:rowOff>
    </xdr:from>
    <xdr:to>
      <xdr:col>15</xdr:col>
      <xdr:colOff>82550</xdr:colOff>
      <xdr:row>82</xdr:row>
      <xdr:rowOff>126513</xdr:rowOff>
    </xdr:to>
    <xdr:cxnSp macro="">
      <xdr:nvCxnSpPr>
        <xdr:cNvPr id="201" name="直線コネクタ 200"/>
        <xdr:cNvCxnSpPr/>
      </xdr:nvCxnSpPr>
      <xdr:spPr>
        <a:xfrm flipV="1">
          <a:off x="2336800" y="14160720"/>
          <a:ext cx="8890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106935</xdr:rowOff>
    </xdr:from>
    <xdr:to>
      <xdr:col>11</xdr:col>
      <xdr:colOff>31750</xdr:colOff>
      <xdr:row>82</xdr:row>
      <xdr:rowOff>126513</xdr:rowOff>
    </xdr:to>
    <xdr:cxnSp macro="">
      <xdr:nvCxnSpPr>
        <xdr:cNvPr id="204" name="直線コネクタ 203"/>
        <xdr:cNvCxnSpPr/>
      </xdr:nvCxnSpPr>
      <xdr:spPr>
        <a:xfrm>
          <a:off x="1447800" y="14165835"/>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34669</xdr:rowOff>
    </xdr:from>
    <xdr:to>
      <xdr:col>23</xdr:col>
      <xdr:colOff>184150</xdr:colOff>
      <xdr:row>82</xdr:row>
      <xdr:rowOff>136269</xdr:rowOff>
    </xdr:to>
    <xdr:sp macro="" textlink="">
      <xdr:nvSpPr>
        <xdr:cNvPr id="214" name="楕円 213"/>
        <xdr:cNvSpPr/>
      </xdr:nvSpPr>
      <xdr:spPr>
        <a:xfrm>
          <a:off x="4902200" y="14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51196</xdr:rowOff>
    </xdr:from>
    <xdr:ext cx="762000" cy="259045"/>
    <xdr:sp macro="" textlink="">
      <xdr:nvSpPr>
        <xdr:cNvPr id="215" name="人件費・物件費等の状況該当値テキスト"/>
        <xdr:cNvSpPr txBox="1"/>
      </xdr:nvSpPr>
      <xdr:spPr>
        <a:xfrm>
          <a:off x="5041900" y="139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24478</xdr:rowOff>
    </xdr:from>
    <xdr:to>
      <xdr:col>19</xdr:col>
      <xdr:colOff>184150</xdr:colOff>
      <xdr:row>82</xdr:row>
      <xdr:rowOff>126078</xdr:rowOff>
    </xdr:to>
    <xdr:sp macro="" textlink="">
      <xdr:nvSpPr>
        <xdr:cNvPr id="216" name="楕円 215"/>
        <xdr:cNvSpPr/>
      </xdr:nvSpPr>
      <xdr:spPr>
        <a:xfrm>
          <a:off x="4064000" y="140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136255</xdr:rowOff>
    </xdr:from>
    <xdr:ext cx="736600" cy="259045"/>
    <xdr:sp macro="" textlink="">
      <xdr:nvSpPr>
        <xdr:cNvPr id="217" name="テキスト ボックス 216"/>
        <xdr:cNvSpPr txBox="1"/>
      </xdr:nvSpPr>
      <xdr:spPr>
        <a:xfrm>
          <a:off x="3733800" y="13852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51020</xdr:rowOff>
    </xdr:from>
    <xdr:to>
      <xdr:col>15</xdr:col>
      <xdr:colOff>133350</xdr:colOff>
      <xdr:row>82</xdr:row>
      <xdr:rowOff>152620</xdr:rowOff>
    </xdr:to>
    <xdr:sp macro="" textlink="">
      <xdr:nvSpPr>
        <xdr:cNvPr id="218" name="楕円 217"/>
        <xdr:cNvSpPr/>
      </xdr:nvSpPr>
      <xdr:spPr>
        <a:xfrm>
          <a:off x="3175000" y="141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162797</xdr:rowOff>
    </xdr:from>
    <xdr:ext cx="762000" cy="259045"/>
    <xdr:sp macro="" textlink="">
      <xdr:nvSpPr>
        <xdr:cNvPr id="219" name="テキスト ボックス 218"/>
        <xdr:cNvSpPr txBox="1"/>
      </xdr:nvSpPr>
      <xdr:spPr>
        <a:xfrm>
          <a:off x="2844800" y="138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75713</xdr:rowOff>
    </xdr:from>
    <xdr:to>
      <xdr:col>11</xdr:col>
      <xdr:colOff>82550</xdr:colOff>
      <xdr:row>83</xdr:row>
      <xdr:rowOff>5863</xdr:rowOff>
    </xdr:to>
    <xdr:sp macro="" textlink="">
      <xdr:nvSpPr>
        <xdr:cNvPr id="220" name="楕円 219"/>
        <xdr:cNvSpPr/>
      </xdr:nvSpPr>
      <xdr:spPr>
        <a:xfrm>
          <a:off x="2286000" y="141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16040</xdr:rowOff>
    </xdr:from>
    <xdr:ext cx="762000" cy="259045"/>
    <xdr:sp macro="" textlink="">
      <xdr:nvSpPr>
        <xdr:cNvPr id="221" name="テキスト ボックス 220"/>
        <xdr:cNvSpPr txBox="1"/>
      </xdr:nvSpPr>
      <xdr:spPr>
        <a:xfrm>
          <a:off x="1955800" y="13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56135</xdr:rowOff>
    </xdr:from>
    <xdr:to>
      <xdr:col>7</xdr:col>
      <xdr:colOff>31750</xdr:colOff>
      <xdr:row>82</xdr:row>
      <xdr:rowOff>157735</xdr:rowOff>
    </xdr:to>
    <xdr:sp macro="" textlink="">
      <xdr:nvSpPr>
        <xdr:cNvPr id="222" name="楕円 221"/>
        <xdr:cNvSpPr/>
      </xdr:nvSpPr>
      <xdr:spPr>
        <a:xfrm>
          <a:off x="1397000" y="141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167912</xdr:rowOff>
    </xdr:from>
    <xdr:ext cx="762000" cy="259045"/>
    <xdr:sp macro="" textlink="">
      <xdr:nvSpPr>
        <xdr:cNvPr id="223" name="テキスト ボックス 222"/>
        <xdr:cNvSpPr txBox="1"/>
      </xdr:nvSpPr>
      <xdr:spPr>
        <a:xfrm>
          <a:off x="1066800" y="1388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となったが、引き続き類似団体平均を上回る水準となった。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国と比較して初任給基準が高いこと、また、高年齢層の昇給停止を実施していないことなどにより若干高めに推移しているが、引き続き適正化に努める。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24130</xdr:rowOff>
    </xdr:to>
    <xdr:cxnSp macro="">
      <xdr:nvCxnSpPr>
        <xdr:cNvPr id="255" name="直線コネクタ 254"/>
        <xdr:cNvCxnSpPr/>
      </xdr:nvCxnSpPr>
      <xdr:spPr>
        <a:xfrm flipV="1">
          <a:off x="16179800" y="1508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120650</xdr:rowOff>
    </xdr:to>
    <xdr:cxnSp macro="">
      <xdr:nvCxnSpPr>
        <xdr:cNvPr id="258" name="直線コネクタ 257"/>
        <xdr:cNvCxnSpPr/>
      </xdr:nvCxnSpPr>
      <xdr:spPr>
        <a:xfrm flipV="1">
          <a:off x="15290800" y="151117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120650</xdr:rowOff>
    </xdr:to>
    <xdr:cxnSp macro="">
      <xdr:nvCxnSpPr>
        <xdr:cNvPr id="261" name="直線コネクタ 260"/>
        <xdr:cNvCxnSpPr/>
      </xdr:nvCxnSpPr>
      <xdr:spPr>
        <a:xfrm>
          <a:off x="14401800" y="1518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96520</xdr:rowOff>
    </xdr:to>
    <xdr:cxnSp macro="">
      <xdr:nvCxnSpPr>
        <xdr:cNvPr id="264" name="直線コネクタ 263"/>
        <xdr:cNvCxnSpPr/>
      </xdr:nvCxnSpPr>
      <xdr:spPr>
        <a:xfrm>
          <a:off x="13512800" y="1499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6" name="楕円 275"/>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7" name="テキスト ボックス 276"/>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0" name="楕円 279"/>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1" name="テキスト ボックス 280"/>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2" name="楕円 281"/>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3" name="テキスト ボックス 282"/>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前年度より</a:t>
          </a:r>
          <a:r>
            <a:rPr kumimoji="1" lang="en-US" altLang="ja-JP" sz="1150">
              <a:latin typeface="ＭＳ Ｐゴシック" panose="020B0600070205080204" pitchFamily="50" charset="-128"/>
              <a:ea typeface="ＭＳ Ｐゴシック" panose="020B0600070205080204" pitchFamily="50" charset="-128"/>
            </a:rPr>
            <a:t>0.12</a:t>
          </a:r>
          <a:r>
            <a:rPr kumimoji="1" lang="ja-JP" altLang="en-US" sz="1150">
              <a:latin typeface="ＭＳ Ｐゴシック" panose="020B0600070205080204" pitchFamily="50" charset="-128"/>
              <a:ea typeface="ＭＳ Ｐゴシック" panose="020B0600070205080204" pitchFamily="50" charset="-128"/>
            </a:rPr>
            <a:t>人増加し、</a:t>
          </a:r>
          <a:r>
            <a:rPr kumimoji="1" lang="en-US" altLang="ja-JP" sz="1150">
              <a:latin typeface="ＭＳ Ｐゴシック" panose="020B0600070205080204" pitchFamily="50" charset="-128"/>
              <a:ea typeface="ＭＳ Ｐゴシック" panose="020B0600070205080204" pitchFamily="50" charset="-128"/>
            </a:rPr>
            <a:t>5.05</a:t>
          </a:r>
          <a:r>
            <a:rPr kumimoji="1" lang="ja-JP" altLang="en-US" sz="1150">
              <a:latin typeface="ＭＳ Ｐゴシック" panose="020B0600070205080204" pitchFamily="50" charset="-128"/>
              <a:ea typeface="ＭＳ Ｐゴシック" panose="020B0600070205080204" pitchFamily="50" charset="-128"/>
            </a:rPr>
            <a:t>となったが、類似団体平均を下回る水準となった。</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定員管理指針に基づき、事務事業の内容や業務量に応じた適正な職員配置と、適正な職員数で最大の効果を得るための行政運営の体制作りに取り組んだことによ</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複雑、多様化する行政課題や市民ニーズを的確に捉え、事務事業の見直しや公民連携、電子自治体の推進をはじめとする情報化に関する取組み、再任用職員の有効活用などをさらに進め、将来を見据えた適正な定員管理を行うなかで、本市の実情に即した機能的な組織体制を柔軟かつ迅速に構築し、スリムで効率的な行政運営を実現していく。</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138249</xdr:rowOff>
    </xdr:from>
    <xdr:to>
      <xdr:col>81</xdr:col>
      <xdr:colOff>44450</xdr:colOff>
      <xdr:row>60</xdr:row>
      <xdr:rowOff>8165</xdr:rowOff>
    </xdr:to>
    <xdr:cxnSp macro="">
      <xdr:nvCxnSpPr>
        <xdr:cNvPr id="320" name="直線コネクタ 319"/>
        <xdr:cNvCxnSpPr/>
      </xdr:nvCxnSpPr>
      <xdr:spPr>
        <a:xfrm>
          <a:off x="16179800" y="10253799"/>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131354</xdr:rowOff>
    </xdr:from>
    <xdr:to>
      <xdr:col>77</xdr:col>
      <xdr:colOff>44450</xdr:colOff>
      <xdr:row>59</xdr:row>
      <xdr:rowOff>138249</xdr:rowOff>
    </xdr:to>
    <xdr:cxnSp macro="">
      <xdr:nvCxnSpPr>
        <xdr:cNvPr id="323" name="直線コネクタ 322"/>
        <xdr:cNvCxnSpPr/>
      </xdr:nvCxnSpPr>
      <xdr:spPr>
        <a:xfrm>
          <a:off x="15290800" y="1024690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131354</xdr:rowOff>
    </xdr:to>
    <xdr:cxnSp macro="">
      <xdr:nvCxnSpPr>
        <xdr:cNvPr id="326" name="直線コネクタ 325"/>
        <xdr:cNvCxnSpPr/>
      </xdr:nvCxnSpPr>
      <xdr:spPr>
        <a:xfrm>
          <a:off x="14401800" y="102400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155484</xdr:rowOff>
    </xdr:to>
    <xdr:cxnSp macro="">
      <xdr:nvCxnSpPr>
        <xdr:cNvPr id="329" name="直線コネクタ 328"/>
        <xdr:cNvCxnSpPr/>
      </xdr:nvCxnSpPr>
      <xdr:spPr>
        <a:xfrm flipV="1">
          <a:off x="13512800" y="102400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39" name="楕円 338"/>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40" name="定員管理の状況該当値テキスト"/>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87449</xdr:rowOff>
    </xdr:from>
    <xdr:to>
      <xdr:col>77</xdr:col>
      <xdr:colOff>95250</xdr:colOff>
      <xdr:row>60</xdr:row>
      <xdr:rowOff>17599</xdr:rowOff>
    </xdr:to>
    <xdr:sp macro="" textlink="">
      <xdr:nvSpPr>
        <xdr:cNvPr id="341" name="楕円 340"/>
        <xdr:cNvSpPr/>
      </xdr:nvSpPr>
      <xdr:spPr>
        <a:xfrm>
          <a:off x="16129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27776</xdr:rowOff>
    </xdr:from>
    <xdr:ext cx="736600" cy="259045"/>
    <xdr:sp macro="" textlink="">
      <xdr:nvSpPr>
        <xdr:cNvPr id="342" name="テキスト ボックス 341"/>
        <xdr:cNvSpPr txBox="1"/>
      </xdr:nvSpPr>
      <xdr:spPr>
        <a:xfrm>
          <a:off x="15798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80554</xdr:rowOff>
    </xdr:from>
    <xdr:to>
      <xdr:col>73</xdr:col>
      <xdr:colOff>44450</xdr:colOff>
      <xdr:row>60</xdr:row>
      <xdr:rowOff>10704</xdr:rowOff>
    </xdr:to>
    <xdr:sp macro="" textlink="">
      <xdr:nvSpPr>
        <xdr:cNvPr id="343" name="楕円 342"/>
        <xdr:cNvSpPr/>
      </xdr:nvSpPr>
      <xdr:spPr>
        <a:xfrm>
          <a:off x="15240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20881</xdr:rowOff>
    </xdr:from>
    <xdr:ext cx="762000" cy="259045"/>
    <xdr:sp macro="" textlink="">
      <xdr:nvSpPr>
        <xdr:cNvPr id="344" name="テキスト ボックス 343"/>
        <xdr:cNvSpPr txBox="1"/>
      </xdr:nvSpPr>
      <xdr:spPr>
        <a:xfrm>
          <a:off x="14909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5" name="楕円 344"/>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6" name="テキスト ボックス 345"/>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7" name="楕円 346"/>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48" name="テキスト ボックス 347"/>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％となり、類似団体平均を上回る水準となった。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比率増加の主な要因は、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カ年の平均で算定されるものであり、</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年度に借入を行った市営鵜ノ木団地建替事業債の元金償還が開始されたことなどにより元利償還金の額が増加したことによる。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入曽駅周辺整備事業等の都市計画事業の施行と、施設の長寿命化を図るための大規模改修が想定されることから、引き続き、起債対象事業の適切な選択を行い、世代間負担の公平化と償還額の平準化を図り、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69548</xdr:rowOff>
    </xdr:to>
    <xdr:cxnSp macro="">
      <xdr:nvCxnSpPr>
        <xdr:cNvPr id="383" name="直線コネクタ 382"/>
        <xdr:cNvCxnSpPr/>
      </xdr:nvCxnSpPr>
      <xdr:spPr>
        <a:xfrm>
          <a:off x="16179800" y="68815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40</xdr:row>
      <xdr:rowOff>23585</xdr:rowOff>
    </xdr:to>
    <xdr:cxnSp macro="">
      <xdr:nvCxnSpPr>
        <xdr:cNvPr id="386" name="直線コネクタ 385"/>
        <xdr:cNvCxnSpPr/>
      </xdr:nvCxnSpPr>
      <xdr:spPr>
        <a:xfrm>
          <a:off x="15290800" y="67896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103112</xdr:rowOff>
    </xdr:to>
    <xdr:cxnSp macro="">
      <xdr:nvCxnSpPr>
        <xdr:cNvPr id="389" name="直線コネクタ 388"/>
        <xdr:cNvCxnSpPr/>
      </xdr:nvCxnSpPr>
      <xdr:spPr>
        <a:xfrm>
          <a:off x="14401800" y="67092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39</xdr:row>
      <xdr:rowOff>22678</xdr:rowOff>
    </xdr:to>
    <xdr:cxnSp macro="">
      <xdr:nvCxnSpPr>
        <xdr:cNvPr id="392" name="直線コネクタ 391"/>
        <xdr:cNvCxnSpPr/>
      </xdr:nvCxnSpPr>
      <xdr:spPr>
        <a:xfrm>
          <a:off x="13512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4" name="テキスト ボックス 393"/>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2" name="楕円 401"/>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162275</xdr:rowOff>
    </xdr:from>
    <xdr:ext cx="762000" cy="259045"/>
    <xdr:sp macro="" textlink="">
      <xdr:nvSpPr>
        <xdr:cNvPr id="403" name="公債費負担の状況該当値テキスト"/>
        <xdr:cNvSpPr txBox="1"/>
      </xdr:nvSpPr>
      <xdr:spPr>
        <a:xfrm>
          <a:off x="17106900" y="6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4" name="楕円 403"/>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405" name="テキスト ボックス 404"/>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6" name="楕円 405"/>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07" name="テキスト ボックス 406"/>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8" name="楕円 407"/>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9" name="テキスト ボックス 408"/>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0" name="楕円 409"/>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1" name="テキスト ボックス 410"/>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％低下し、</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％となり、引き続き類似団体平均を下回る水準となった。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低下の主な要因は、狭山市駅西口地区第一種市街地再開発事業に係る保留床の取得費や入間川及び堀兼学校給食センター更新事業に係る施設取得費に割賦償還が進んだこと、また、先の事業計画を見越した積立により基金等が増加した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は、入曽駅周辺整備事業等の都市計画事業の施行と、施設の長寿命化を図るため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されており、大幅な増加はないものと見込んで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11924</xdr:rowOff>
    </xdr:from>
    <xdr:to>
      <xdr:col>81</xdr:col>
      <xdr:colOff>44450</xdr:colOff>
      <xdr:row>14</xdr:row>
      <xdr:rowOff>156704</xdr:rowOff>
    </xdr:to>
    <xdr:cxnSp macro="">
      <xdr:nvCxnSpPr>
        <xdr:cNvPr id="445" name="直線コネクタ 444"/>
        <xdr:cNvCxnSpPr/>
      </xdr:nvCxnSpPr>
      <xdr:spPr>
        <a:xfrm flipV="1">
          <a:off x="16179800" y="241222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6"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156704</xdr:rowOff>
    </xdr:from>
    <xdr:to>
      <xdr:col>77</xdr:col>
      <xdr:colOff>44450</xdr:colOff>
      <xdr:row>15</xdr:row>
      <xdr:rowOff>45579</xdr:rowOff>
    </xdr:to>
    <xdr:cxnSp macro="">
      <xdr:nvCxnSpPr>
        <xdr:cNvPr id="448" name="直線コネクタ 447"/>
        <xdr:cNvCxnSpPr/>
      </xdr:nvCxnSpPr>
      <xdr:spPr>
        <a:xfrm flipV="1">
          <a:off x="15290800" y="25570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67750</xdr:rowOff>
    </xdr:from>
    <xdr:ext cx="736600" cy="259045"/>
    <xdr:sp macro="" textlink="">
      <xdr:nvSpPr>
        <xdr:cNvPr id="450" name="テキスト ボックス 449"/>
        <xdr:cNvSpPr txBox="1"/>
      </xdr:nvSpPr>
      <xdr:spPr>
        <a:xfrm>
          <a:off x="15798800" y="26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45579</xdr:rowOff>
    </xdr:from>
    <xdr:to>
      <xdr:col>72</xdr:col>
      <xdr:colOff>203200</xdr:colOff>
      <xdr:row>15</xdr:row>
      <xdr:rowOff>67028</xdr:rowOff>
    </xdr:to>
    <xdr:cxnSp macro="">
      <xdr:nvCxnSpPr>
        <xdr:cNvPr id="451" name="直線コネクタ 450"/>
        <xdr:cNvCxnSpPr/>
      </xdr:nvCxnSpPr>
      <xdr:spPr>
        <a:xfrm flipV="1">
          <a:off x="14401800" y="261732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92357</xdr:rowOff>
    </xdr:from>
    <xdr:to>
      <xdr:col>68</xdr:col>
      <xdr:colOff>152400</xdr:colOff>
      <xdr:row>15</xdr:row>
      <xdr:rowOff>67028</xdr:rowOff>
    </xdr:to>
    <xdr:cxnSp macro="">
      <xdr:nvCxnSpPr>
        <xdr:cNvPr id="454" name="直線コネクタ 453"/>
        <xdr:cNvCxnSpPr/>
      </xdr:nvCxnSpPr>
      <xdr:spPr>
        <a:xfrm>
          <a:off x="13512800" y="2492657"/>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6" name="テキスト ボックス 455"/>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71913</xdr:rowOff>
    </xdr:from>
    <xdr:ext cx="762000" cy="259045"/>
    <xdr:sp macro="" textlink="">
      <xdr:nvSpPr>
        <xdr:cNvPr id="458" name="テキスト ボックス 457"/>
        <xdr:cNvSpPr txBox="1"/>
      </xdr:nvSpPr>
      <xdr:spPr>
        <a:xfrm>
          <a:off x="13131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132574</xdr:rowOff>
    </xdr:from>
    <xdr:to>
      <xdr:col>81</xdr:col>
      <xdr:colOff>95250</xdr:colOff>
      <xdr:row>14</xdr:row>
      <xdr:rowOff>62724</xdr:rowOff>
    </xdr:to>
    <xdr:sp macro="" textlink="">
      <xdr:nvSpPr>
        <xdr:cNvPr id="464" name="楕円 463"/>
        <xdr:cNvSpPr/>
      </xdr:nvSpPr>
      <xdr:spPr>
        <a:xfrm>
          <a:off x="169672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53851</xdr:rowOff>
    </xdr:from>
    <xdr:ext cx="762000" cy="259045"/>
    <xdr:sp macro="" textlink="">
      <xdr:nvSpPr>
        <xdr:cNvPr id="465" name="将来負担の状況該当値テキスト"/>
        <xdr:cNvSpPr txBox="1"/>
      </xdr:nvSpPr>
      <xdr:spPr>
        <a:xfrm>
          <a:off x="17106900" y="228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105904</xdr:rowOff>
    </xdr:from>
    <xdr:to>
      <xdr:col>77</xdr:col>
      <xdr:colOff>95250</xdr:colOff>
      <xdr:row>15</xdr:row>
      <xdr:rowOff>36054</xdr:rowOff>
    </xdr:to>
    <xdr:sp macro="" textlink="">
      <xdr:nvSpPr>
        <xdr:cNvPr id="466" name="楕円 465"/>
        <xdr:cNvSpPr/>
      </xdr:nvSpPr>
      <xdr:spPr>
        <a:xfrm>
          <a:off x="16129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46231</xdr:rowOff>
    </xdr:from>
    <xdr:ext cx="736600" cy="259045"/>
    <xdr:sp macro="" textlink="">
      <xdr:nvSpPr>
        <xdr:cNvPr id="467" name="テキスト ボックス 466"/>
        <xdr:cNvSpPr txBox="1"/>
      </xdr:nvSpPr>
      <xdr:spPr>
        <a:xfrm>
          <a:off x="15798800" y="22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166229</xdr:rowOff>
    </xdr:from>
    <xdr:to>
      <xdr:col>73</xdr:col>
      <xdr:colOff>44450</xdr:colOff>
      <xdr:row>15</xdr:row>
      <xdr:rowOff>96379</xdr:rowOff>
    </xdr:to>
    <xdr:sp macro="" textlink="">
      <xdr:nvSpPr>
        <xdr:cNvPr id="468" name="楕円 467"/>
        <xdr:cNvSpPr/>
      </xdr:nvSpPr>
      <xdr:spPr>
        <a:xfrm>
          <a:off x="15240000" y="25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81156</xdr:rowOff>
    </xdr:from>
    <xdr:ext cx="762000" cy="259045"/>
    <xdr:sp macro="" textlink="">
      <xdr:nvSpPr>
        <xdr:cNvPr id="469" name="テキスト ボックス 468"/>
        <xdr:cNvSpPr txBox="1"/>
      </xdr:nvSpPr>
      <xdr:spPr>
        <a:xfrm>
          <a:off x="14909800" y="26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16228</xdr:rowOff>
    </xdr:from>
    <xdr:to>
      <xdr:col>68</xdr:col>
      <xdr:colOff>203200</xdr:colOff>
      <xdr:row>15</xdr:row>
      <xdr:rowOff>117828</xdr:rowOff>
    </xdr:to>
    <xdr:sp macro="" textlink="">
      <xdr:nvSpPr>
        <xdr:cNvPr id="470" name="楕円 469"/>
        <xdr:cNvSpPr/>
      </xdr:nvSpPr>
      <xdr:spPr>
        <a:xfrm>
          <a:off x="143510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71" name="テキスト ボックス 470"/>
        <xdr:cNvSpPr txBox="1"/>
      </xdr:nvSpPr>
      <xdr:spPr>
        <a:xfrm>
          <a:off x="14020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41557</xdr:rowOff>
    </xdr:from>
    <xdr:to>
      <xdr:col>64</xdr:col>
      <xdr:colOff>152400</xdr:colOff>
      <xdr:row>14</xdr:row>
      <xdr:rowOff>143157</xdr:rowOff>
    </xdr:to>
    <xdr:sp macro="" textlink="">
      <xdr:nvSpPr>
        <xdr:cNvPr id="472" name="楕円 471"/>
        <xdr:cNvSpPr/>
      </xdr:nvSpPr>
      <xdr:spPr>
        <a:xfrm>
          <a:off x="13462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153334</xdr:rowOff>
    </xdr:from>
    <xdr:ext cx="762000" cy="259045"/>
    <xdr:sp macro="" textlink="">
      <xdr:nvSpPr>
        <xdr:cNvPr id="473" name="テキスト ボックス 472"/>
        <xdr:cNvSpPr txBox="1"/>
      </xdr:nvSpPr>
      <xdr:spPr>
        <a:xfrm>
          <a:off x="13131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％となり、引き続き類似団体平均を下回る水準となっている。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職員数は微増しているが、平均年齢が下がり人件費率は減少となっている。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今後も継続して給与水準の適正化に努めていく。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119380</xdr:rowOff>
    </xdr:to>
    <xdr:cxnSp macro="">
      <xdr:nvCxnSpPr>
        <xdr:cNvPr id="66" name="直線コネクタ 65"/>
        <xdr:cNvCxnSpPr/>
      </xdr:nvCxnSpPr>
      <xdr:spPr>
        <a:xfrm flipV="1">
          <a:off x="3987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165100</xdr:rowOff>
    </xdr:to>
    <xdr:cxnSp macro="">
      <xdr:nvCxnSpPr>
        <xdr:cNvPr id="69" name="直線コネクタ 68"/>
        <xdr:cNvCxnSpPr/>
      </xdr:nvCxnSpPr>
      <xdr:spPr>
        <a:xfrm flipV="1">
          <a:off x="3098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54610</xdr:rowOff>
    </xdr:to>
    <xdr:cxnSp macro="">
      <xdr:nvCxnSpPr>
        <xdr:cNvPr id="72" name="直線コネクタ 71"/>
        <xdr:cNvCxnSpPr/>
      </xdr:nvCxnSpPr>
      <xdr:spPr>
        <a:xfrm flipV="1">
          <a:off x="2209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92710</xdr:rowOff>
    </xdr:to>
    <xdr:cxnSp macro="">
      <xdr:nvCxnSpPr>
        <xdr:cNvPr id="75" name="直線コネクタ 74"/>
        <xdr:cNvCxnSpPr/>
      </xdr:nvCxnSpPr>
      <xdr:spPr>
        <a:xfrm flipV="1">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94" name="テキスト ボックス 93"/>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19.7</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比率上昇の主な要因としては、新たに新狭山保育所・水野保育所給食調理業務委託を開始したことや教育用コンピュータ借上に係る経費が増加したことなどによるものである。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指定管理者制度の積極的な導入や業務委託への移行などにより物件費は増加傾向であるが、事業の見直しや事務の効率化を図り、効果的な財政運営に努める。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152146</xdr:rowOff>
    </xdr:from>
    <xdr:to>
      <xdr:col>82</xdr:col>
      <xdr:colOff>107950</xdr:colOff>
      <xdr:row>15</xdr:row>
      <xdr:rowOff>170434</xdr:rowOff>
    </xdr:to>
    <xdr:cxnSp macro="">
      <xdr:nvCxnSpPr>
        <xdr:cNvPr id="125" name="直線コネクタ 124"/>
        <xdr:cNvCxnSpPr/>
      </xdr:nvCxnSpPr>
      <xdr:spPr>
        <a:xfrm>
          <a:off x="15671800" y="27238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152146</xdr:rowOff>
    </xdr:from>
    <xdr:to>
      <xdr:col>78</xdr:col>
      <xdr:colOff>69850</xdr:colOff>
      <xdr:row>15</xdr:row>
      <xdr:rowOff>170434</xdr:rowOff>
    </xdr:to>
    <xdr:cxnSp macro="">
      <xdr:nvCxnSpPr>
        <xdr:cNvPr id="128" name="直線コネクタ 127"/>
        <xdr:cNvCxnSpPr/>
      </xdr:nvCxnSpPr>
      <xdr:spPr>
        <a:xfrm flipV="1">
          <a:off x="14782800" y="2723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15</xdr:row>
      <xdr:rowOff>170434</xdr:rowOff>
    </xdr:to>
    <xdr:cxnSp macro="">
      <xdr:nvCxnSpPr>
        <xdr:cNvPr id="131" name="直線コネクタ 130"/>
        <xdr:cNvCxnSpPr/>
      </xdr:nvCxnSpPr>
      <xdr:spPr>
        <a:xfrm>
          <a:off x="13893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15</xdr:row>
      <xdr:rowOff>165862</xdr:rowOff>
    </xdr:to>
    <xdr:cxnSp macro="">
      <xdr:nvCxnSpPr>
        <xdr:cNvPr id="134" name="直線コネクタ 133"/>
        <xdr:cNvCxnSpPr/>
      </xdr:nvCxnSpPr>
      <xdr:spPr>
        <a:xfrm>
          <a:off x="13004800" y="2733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4" name="楕円 143"/>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91711</xdr:rowOff>
    </xdr:from>
    <xdr:ext cx="762000" cy="259045"/>
    <xdr:sp macro="" textlink="">
      <xdr:nvSpPr>
        <xdr:cNvPr id="145" name="物件費該当値テキスト"/>
        <xdr:cNvSpPr txBox="1"/>
      </xdr:nvSpPr>
      <xdr:spPr>
        <a:xfrm>
          <a:off x="165989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101346</xdr:rowOff>
    </xdr:from>
    <xdr:to>
      <xdr:col>78</xdr:col>
      <xdr:colOff>120650</xdr:colOff>
      <xdr:row>16</xdr:row>
      <xdr:rowOff>31496</xdr:rowOff>
    </xdr:to>
    <xdr:sp macro="" textlink="">
      <xdr:nvSpPr>
        <xdr:cNvPr id="146" name="楕円 145"/>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16273</xdr:rowOff>
    </xdr:from>
    <xdr:ext cx="736600" cy="259045"/>
    <xdr:sp macro="" textlink="">
      <xdr:nvSpPr>
        <xdr:cNvPr id="147" name="テキスト ボックス 146"/>
        <xdr:cNvSpPr txBox="1"/>
      </xdr:nvSpPr>
      <xdr:spPr>
        <a:xfrm>
          <a:off x="15290800" y="2759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8" name="楕円 147"/>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34561</xdr:rowOff>
    </xdr:from>
    <xdr:ext cx="762000" cy="259045"/>
    <xdr:sp macro="" textlink="">
      <xdr:nvSpPr>
        <xdr:cNvPr id="149" name="テキスト ボックス 148"/>
        <xdr:cNvSpPr txBox="1"/>
      </xdr:nvSpPr>
      <xdr:spPr>
        <a:xfrm>
          <a:off x="14401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51" name="テキスト ボックス 150"/>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3" name="テキスト ボックス 152"/>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比率減少の主な要因は、受給者数の減に伴う心身障害者医療費の減少や国県補助金充当額が前年度より増加したことなどによるものである。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少子高齢化の進行により扶助費に係る経常収支比率は依然高い状況にあり、今後も上昇していくことが見込まれるため、引き続き事業の見直しや事務の効率化を図り、効果的な財政運営に努める。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88900</xdr:rowOff>
    </xdr:to>
    <xdr:cxnSp macro="">
      <xdr:nvCxnSpPr>
        <xdr:cNvPr id="186" name="直線コネクタ 185"/>
        <xdr:cNvCxnSpPr/>
      </xdr:nvCxnSpPr>
      <xdr:spPr>
        <a:xfrm flipV="1">
          <a:off x="3987800" y="9499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9" name="直線コネクタ 188"/>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2" name="直線コネクタ 191"/>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5" name="直線コネクタ 194"/>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比率上昇の主な要因としては、高齢化の進行により後期高齢者医療広域連合への繰出金が増加したことなどである。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今後も引き続き、特別会計の適正な執行に努めるとともに、税収を主な財源とする普通会計の負担額を削減するよう努める。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143328</xdr:rowOff>
    </xdr:to>
    <xdr:cxnSp macro="">
      <xdr:nvCxnSpPr>
        <xdr:cNvPr id="249" name="直線コネクタ 248"/>
        <xdr:cNvCxnSpPr/>
      </xdr:nvCxnSpPr>
      <xdr:spPr>
        <a:xfrm>
          <a:off x="15671800" y="973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132443</xdr:rowOff>
    </xdr:to>
    <xdr:cxnSp macro="">
      <xdr:nvCxnSpPr>
        <xdr:cNvPr id="252" name="直線コネクタ 251"/>
        <xdr:cNvCxnSpPr/>
      </xdr:nvCxnSpPr>
      <xdr:spPr>
        <a:xfrm>
          <a:off x="14782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67128</xdr:rowOff>
    </xdr:to>
    <xdr:cxnSp macro="">
      <xdr:nvCxnSpPr>
        <xdr:cNvPr id="255" name="直線コネクタ 254"/>
        <xdr:cNvCxnSpPr/>
      </xdr:nvCxnSpPr>
      <xdr:spPr>
        <a:xfrm>
          <a:off x="13893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55</xdr:row>
      <xdr:rowOff>162378</xdr:rowOff>
    </xdr:to>
    <xdr:cxnSp macro="">
      <xdr:nvCxnSpPr>
        <xdr:cNvPr id="258" name="直線コネクタ 257"/>
        <xdr:cNvCxnSpPr/>
      </xdr:nvCxnSpPr>
      <xdr:spPr>
        <a:xfrm>
          <a:off x="13004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9"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0" name="楕円 269"/>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1" name="テキスト ボックス 270"/>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2" name="楕円 271"/>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3" name="テキスト ボックス 272"/>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4" name="楕円 273"/>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5" name="テキスト ボックス 274"/>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6" name="楕円 275"/>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7" name="テキスト ボックス 276"/>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％低下し、</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％となり、経常的な補助金の見直しを進んていることにより比率は年々低下しているが、引き続き類似団体平均を上回る水準となっている。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比率低下の主な要因としては、下水道事業負担金や企業立地奨励金の減少によるものである。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今後も、補助費等の支出にあたっては、補助金交付先の状況など、補助金の必要性をよく検討した上で見直しを図り、適正な執行に努める。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20320</xdr:rowOff>
    </xdr:to>
    <xdr:cxnSp macro="">
      <xdr:nvCxnSpPr>
        <xdr:cNvPr id="309" name="直線コネクタ 308"/>
        <xdr:cNvCxnSpPr/>
      </xdr:nvCxnSpPr>
      <xdr:spPr>
        <a:xfrm flipV="1">
          <a:off x="15671800" y="651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50800</xdr:rowOff>
    </xdr:to>
    <xdr:cxnSp macro="">
      <xdr:nvCxnSpPr>
        <xdr:cNvPr id="312" name="直線コネクタ 311"/>
        <xdr:cNvCxnSpPr/>
      </xdr:nvCxnSpPr>
      <xdr:spPr>
        <a:xfrm flipV="1">
          <a:off x="14782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66040</xdr:rowOff>
    </xdr:to>
    <xdr:cxnSp macro="">
      <xdr:nvCxnSpPr>
        <xdr:cNvPr id="315" name="直線コネクタ 314"/>
        <xdr:cNvCxnSpPr/>
      </xdr:nvCxnSpPr>
      <xdr:spPr>
        <a:xfrm flipV="1">
          <a:off x="13893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119380</xdr:rowOff>
    </xdr:to>
    <xdr:cxnSp macro="">
      <xdr:nvCxnSpPr>
        <xdr:cNvPr id="318" name="直線コネクタ 317"/>
        <xdr:cNvCxnSpPr/>
      </xdr:nvCxnSpPr>
      <xdr:spPr>
        <a:xfrm flipV="1">
          <a:off x="13004800" y="658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28" name="楕円 327"/>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90187</xdr:rowOff>
    </xdr:from>
    <xdr:ext cx="762000" cy="259045"/>
    <xdr:sp macro="" textlink="">
      <xdr:nvSpPr>
        <xdr:cNvPr id="329"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2" name="楕円 331"/>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33" name="テキスト ボックス 332"/>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4" name="楕円 333"/>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5" name="テキスト ボックス 334"/>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68580</xdr:rowOff>
    </xdr:from>
    <xdr:to>
      <xdr:col>65</xdr:col>
      <xdr:colOff>53975</xdr:colOff>
      <xdr:row>38</xdr:row>
      <xdr:rowOff>170180</xdr:rowOff>
    </xdr:to>
    <xdr:sp macro="" textlink="">
      <xdr:nvSpPr>
        <xdr:cNvPr id="336" name="楕円 335"/>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154957</xdr:rowOff>
    </xdr:from>
    <xdr:ext cx="762000" cy="259045"/>
    <xdr:sp macro="" textlink="">
      <xdr:nvSpPr>
        <xdr:cNvPr id="337" name="テキスト ボックス 336"/>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比率上昇の主な要因は、市営住宅鵜ノ木団地建替事業に係る公営住宅債の元金償還が開始したことなどによるものである。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今後も、起債対象事業の適切な選択を行い、世代間負担の公平化を図り、健全な財政運営に努める。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43180</xdr:rowOff>
    </xdr:to>
    <xdr:cxnSp macro="">
      <xdr:nvCxnSpPr>
        <xdr:cNvPr id="370" name="直線コネクタ 369"/>
        <xdr:cNvCxnSpPr/>
      </xdr:nvCxnSpPr>
      <xdr:spPr>
        <a:xfrm>
          <a:off x="3987800" y="13035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5080</xdr:rowOff>
    </xdr:to>
    <xdr:cxnSp macro="">
      <xdr:nvCxnSpPr>
        <xdr:cNvPr id="373" name="直線コネクタ 372"/>
        <xdr:cNvCxnSpPr/>
      </xdr:nvCxnSpPr>
      <xdr:spPr>
        <a:xfrm>
          <a:off x="3098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146050</xdr:rowOff>
    </xdr:to>
    <xdr:cxnSp macro="">
      <xdr:nvCxnSpPr>
        <xdr:cNvPr id="376" name="直線コネクタ 375"/>
        <xdr:cNvCxnSpPr/>
      </xdr:nvCxnSpPr>
      <xdr:spPr>
        <a:xfrm>
          <a:off x="2209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153670</xdr:rowOff>
    </xdr:to>
    <xdr:cxnSp macro="">
      <xdr:nvCxnSpPr>
        <xdr:cNvPr id="379" name="直線コネクタ 378"/>
        <xdr:cNvCxnSpPr/>
      </xdr:nvCxnSpPr>
      <xdr:spPr>
        <a:xfrm flipV="1">
          <a:off x="1320800" y="12943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9" name="楕円 388"/>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0"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1" name="楕円 390"/>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2" name="テキスト ボックス 391"/>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3" name="楕円 392"/>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4" name="テキスト ボックス 393"/>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5" name="楕円 394"/>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6" name="テキスト ボックス 395"/>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7" name="楕円 396"/>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8" name="テキスト ボックス 397"/>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％低下し、</a:t>
          </a:r>
          <a:r>
            <a:rPr kumimoji="1" lang="en-US" altLang="ja-JP" sz="1200">
              <a:latin typeface="ＭＳ Ｐゴシック" panose="020B0600070205080204" pitchFamily="50" charset="-128"/>
              <a:ea typeface="ＭＳ Ｐゴシック" panose="020B0600070205080204" pitchFamily="50" charset="-128"/>
            </a:rPr>
            <a:t>79.0</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％となり、類似団体平均を下回る水準に転じた。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が増加傾向であるなか、当市においては徐々に低下しており、これまで取り組んできた事務事業の選択と集中による見直しや事務の効率化による歳出の抑制や、市税徴収の強化等による歳入の増加施策の成果が表れてきているものと考えられる。引き続き、これらの取組みを続け、経常収支比率（合計）の低下につなげ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69850</xdr:rowOff>
    </xdr:to>
    <xdr:cxnSp macro="">
      <xdr:nvCxnSpPr>
        <xdr:cNvPr id="431" name="直線コネクタ 430"/>
        <xdr:cNvCxnSpPr/>
      </xdr:nvCxnSpPr>
      <xdr:spPr>
        <a:xfrm flipV="1">
          <a:off x="15671800" y="1319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100330</xdr:rowOff>
    </xdr:to>
    <xdr:cxnSp macro="">
      <xdr:nvCxnSpPr>
        <xdr:cNvPr id="434" name="直線コネクタ 433"/>
        <xdr:cNvCxnSpPr/>
      </xdr:nvCxnSpPr>
      <xdr:spPr>
        <a:xfrm flipV="1">
          <a:off x="14782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100330</xdr:rowOff>
    </xdr:to>
    <xdr:cxnSp macro="">
      <xdr:nvCxnSpPr>
        <xdr:cNvPr id="437" name="直線コネクタ 436"/>
        <xdr:cNvCxnSpPr/>
      </xdr:nvCxnSpPr>
      <xdr:spPr>
        <a:xfrm>
          <a:off x="13893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130811</xdr:rowOff>
    </xdr:to>
    <xdr:cxnSp macro="">
      <xdr:nvCxnSpPr>
        <xdr:cNvPr id="440" name="直線コネクタ 439"/>
        <xdr:cNvCxnSpPr/>
      </xdr:nvCxnSpPr>
      <xdr:spPr>
        <a:xfrm flipV="1">
          <a:off x="13004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0" name="楕円 449"/>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51"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2" name="楕円 451"/>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3" name="テキスト ボックス 452"/>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4" name="楕円 453"/>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5" name="テキスト ボックス 454"/>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56" name="楕円 455"/>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57" name="テキスト ボックス 456"/>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8" name="楕円 457"/>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59" name="テキスト ボックス 458"/>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55662</xdr:rowOff>
    </xdr:from>
    <xdr:to>
      <xdr:col>29</xdr:col>
      <xdr:colOff>127000</xdr:colOff>
      <xdr:row>17</xdr:row>
      <xdr:rowOff>66497</xdr:rowOff>
    </xdr:to>
    <xdr:cxnSp macro="">
      <xdr:nvCxnSpPr>
        <xdr:cNvPr id="48" name="直線コネクタ 47"/>
        <xdr:cNvCxnSpPr/>
      </xdr:nvCxnSpPr>
      <xdr:spPr bwMode="auto">
        <a:xfrm>
          <a:off x="5003800" y="2675037"/>
          <a:ext cx="647700" cy="35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158394</xdr:rowOff>
    </xdr:from>
    <xdr:to>
      <xdr:col>26</xdr:col>
      <xdr:colOff>50800</xdr:colOff>
      <xdr:row>15</xdr:row>
      <xdr:rowOff>55662</xdr:rowOff>
    </xdr:to>
    <xdr:cxnSp macro="">
      <xdr:nvCxnSpPr>
        <xdr:cNvPr id="51" name="直線コネクタ 50"/>
        <xdr:cNvCxnSpPr/>
      </xdr:nvCxnSpPr>
      <xdr:spPr bwMode="auto">
        <a:xfrm>
          <a:off x="4305300" y="2606319"/>
          <a:ext cx="698500" cy="6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115189</xdr:rowOff>
    </xdr:from>
    <xdr:to>
      <xdr:col>22</xdr:col>
      <xdr:colOff>114300</xdr:colOff>
      <xdr:row>14</xdr:row>
      <xdr:rowOff>158394</xdr:rowOff>
    </xdr:to>
    <xdr:cxnSp macro="">
      <xdr:nvCxnSpPr>
        <xdr:cNvPr id="54" name="直線コネクタ 53"/>
        <xdr:cNvCxnSpPr/>
      </xdr:nvCxnSpPr>
      <xdr:spPr bwMode="auto">
        <a:xfrm>
          <a:off x="3606800" y="2391664"/>
          <a:ext cx="698500" cy="21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115189</xdr:rowOff>
    </xdr:from>
    <xdr:to>
      <xdr:col>18</xdr:col>
      <xdr:colOff>177800</xdr:colOff>
      <xdr:row>14</xdr:row>
      <xdr:rowOff>133020</xdr:rowOff>
    </xdr:to>
    <xdr:cxnSp macro="">
      <xdr:nvCxnSpPr>
        <xdr:cNvPr id="57" name="直線コネクタ 56"/>
        <xdr:cNvCxnSpPr/>
      </xdr:nvCxnSpPr>
      <xdr:spPr bwMode="auto">
        <a:xfrm flipV="1">
          <a:off x="2908300" y="2391664"/>
          <a:ext cx="698500" cy="18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15697</xdr:rowOff>
    </xdr:from>
    <xdr:to>
      <xdr:col>29</xdr:col>
      <xdr:colOff>177800</xdr:colOff>
      <xdr:row>17</xdr:row>
      <xdr:rowOff>117297</xdr:rowOff>
    </xdr:to>
    <xdr:sp macro="" textlink="">
      <xdr:nvSpPr>
        <xdr:cNvPr id="67" name="楕円 66"/>
        <xdr:cNvSpPr/>
      </xdr:nvSpPr>
      <xdr:spPr bwMode="auto">
        <a:xfrm>
          <a:off x="5600700" y="297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159224</xdr:rowOff>
    </xdr:from>
    <xdr:ext cx="762000" cy="259045"/>
    <xdr:sp macro="" textlink="">
      <xdr:nvSpPr>
        <xdr:cNvPr id="68" name="人口1人当たり決算額の推移該当値テキスト130"/>
        <xdr:cNvSpPr txBox="1"/>
      </xdr:nvSpPr>
      <xdr:spPr>
        <a:xfrm>
          <a:off x="5740400" y="29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4862</xdr:rowOff>
    </xdr:from>
    <xdr:to>
      <xdr:col>26</xdr:col>
      <xdr:colOff>101600</xdr:colOff>
      <xdr:row>15</xdr:row>
      <xdr:rowOff>106462</xdr:rowOff>
    </xdr:to>
    <xdr:sp macro="" textlink="">
      <xdr:nvSpPr>
        <xdr:cNvPr id="69" name="楕円 68"/>
        <xdr:cNvSpPr/>
      </xdr:nvSpPr>
      <xdr:spPr bwMode="auto">
        <a:xfrm>
          <a:off x="4953000" y="262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116639</xdr:rowOff>
    </xdr:from>
    <xdr:ext cx="736600" cy="259045"/>
    <xdr:sp macro="" textlink="">
      <xdr:nvSpPr>
        <xdr:cNvPr id="70" name="テキスト ボックス 69"/>
        <xdr:cNvSpPr txBox="1"/>
      </xdr:nvSpPr>
      <xdr:spPr>
        <a:xfrm>
          <a:off x="4622800" y="2393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107594</xdr:rowOff>
    </xdr:from>
    <xdr:to>
      <xdr:col>22</xdr:col>
      <xdr:colOff>165100</xdr:colOff>
      <xdr:row>15</xdr:row>
      <xdr:rowOff>37744</xdr:rowOff>
    </xdr:to>
    <xdr:sp macro="" textlink="">
      <xdr:nvSpPr>
        <xdr:cNvPr id="71" name="楕円 70"/>
        <xdr:cNvSpPr/>
      </xdr:nvSpPr>
      <xdr:spPr bwMode="auto">
        <a:xfrm>
          <a:off x="4254500" y="255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47921</xdr:rowOff>
    </xdr:from>
    <xdr:ext cx="762000" cy="259045"/>
    <xdr:sp macro="" textlink="">
      <xdr:nvSpPr>
        <xdr:cNvPr id="72" name="テキスト ボックス 71"/>
        <xdr:cNvSpPr txBox="1"/>
      </xdr:nvSpPr>
      <xdr:spPr>
        <a:xfrm>
          <a:off x="3924300" y="23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64389</xdr:rowOff>
    </xdr:from>
    <xdr:to>
      <xdr:col>19</xdr:col>
      <xdr:colOff>38100</xdr:colOff>
      <xdr:row>13</xdr:row>
      <xdr:rowOff>165989</xdr:rowOff>
    </xdr:to>
    <xdr:sp macro="" textlink="">
      <xdr:nvSpPr>
        <xdr:cNvPr id="73" name="楕円 72"/>
        <xdr:cNvSpPr/>
      </xdr:nvSpPr>
      <xdr:spPr bwMode="auto">
        <a:xfrm>
          <a:off x="3556000" y="234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4716</xdr:rowOff>
    </xdr:from>
    <xdr:ext cx="762000" cy="259045"/>
    <xdr:sp macro="" textlink="">
      <xdr:nvSpPr>
        <xdr:cNvPr id="74" name="テキスト ボックス 73"/>
        <xdr:cNvSpPr txBox="1"/>
      </xdr:nvSpPr>
      <xdr:spPr>
        <a:xfrm>
          <a:off x="3225800" y="210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82220</xdr:rowOff>
    </xdr:from>
    <xdr:to>
      <xdr:col>15</xdr:col>
      <xdr:colOff>101600</xdr:colOff>
      <xdr:row>15</xdr:row>
      <xdr:rowOff>12370</xdr:rowOff>
    </xdr:to>
    <xdr:sp macro="" textlink="">
      <xdr:nvSpPr>
        <xdr:cNvPr id="75" name="楕円 74"/>
        <xdr:cNvSpPr/>
      </xdr:nvSpPr>
      <xdr:spPr bwMode="auto">
        <a:xfrm>
          <a:off x="2857500" y="253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22547</xdr:rowOff>
    </xdr:from>
    <xdr:ext cx="762000" cy="259045"/>
    <xdr:sp macro="" textlink="">
      <xdr:nvSpPr>
        <xdr:cNvPr id="76" name="テキスト ボックス 75"/>
        <xdr:cNvSpPr txBox="1"/>
      </xdr:nvSpPr>
      <xdr:spPr>
        <a:xfrm>
          <a:off x="2527300" y="22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298983</xdr:rowOff>
    </xdr:from>
    <xdr:to>
      <xdr:col>29</xdr:col>
      <xdr:colOff>127000</xdr:colOff>
      <xdr:row>35</xdr:row>
      <xdr:rowOff>338265</xdr:rowOff>
    </xdr:to>
    <xdr:cxnSp macro="">
      <xdr:nvCxnSpPr>
        <xdr:cNvPr id="109" name="直線コネクタ 108"/>
        <xdr:cNvCxnSpPr/>
      </xdr:nvCxnSpPr>
      <xdr:spPr bwMode="auto">
        <a:xfrm flipV="1">
          <a:off x="5003800" y="6909333"/>
          <a:ext cx="647700" cy="3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283760</xdr:rowOff>
    </xdr:from>
    <xdr:ext cx="762000" cy="259045"/>
    <xdr:sp macro="" textlink="">
      <xdr:nvSpPr>
        <xdr:cNvPr id="110" name="人口1人当たり決算額の推移平均値テキスト445"/>
        <xdr:cNvSpPr txBox="1"/>
      </xdr:nvSpPr>
      <xdr:spPr>
        <a:xfrm>
          <a:off x="5740400" y="68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332740</xdr:rowOff>
    </xdr:from>
    <xdr:to>
      <xdr:col>26</xdr:col>
      <xdr:colOff>50800</xdr:colOff>
      <xdr:row>35</xdr:row>
      <xdr:rowOff>338265</xdr:rowOff>
    </xdr:to>
    <xdr:cxnSp macro="">
      <xdr:nvCxnSpPr>
        <xdr:cNvPr id="112" name="直線コネクタ 111"/>
        <xdr:cNvCxnSpPr/>
      </xdr:nvCxnSpPr>
      <xdr:spPr bwMode="auto">
        <a:xfrm>
          <a:off x="4305300" y="6943090"/>
          <a:ext cx="698500" cy="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332740</xdr:rowOff>
    </xdr:from>
    <xdr:to>
      <xdr:col>22</xdr:col>
      <xdr:colOff>114300</xdr:colOff>
      <xdr:row>36</xdr:row>
      <xdr:rowOff>32550</xdr:rowOff>
    </xdr:to>
    <xdr:cxnSp macro="">
      <xdr:nvCxnSpPr>
        <xdr:cNvPr id="115" name="直線コネクタ 114"/>
        <xdr:cNvCxnSpPr/>
      </xdr:nvCxnSpPr>
      <xdr:spPr bwMode="auto">
        <a:xfrm flipV="1">
          <a:off x="3606800" y="6943090"/>
          <a:ext cx="6985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32550</xdr:rowOff>
    </xdr:from>
    <xdr:to>
      <xdr:col>18</xdr:col>
      <xdr:colOff>177800</xdr:colOff>
      <xdr:row>36</xdr:row>
      <xdr:rowOff>127191</xdr:rowOff>
    </xdr:to>
    <xdr:cxnSp macro="">
      <xdr:nvCxnSpPr>
        <xdr:cNvPr id="118" name="直線コネクタ 117"/>
        <xdr:cNvCxnSpPr/>
      </xdr:nvCxnSpPr>
      <xdr:spPr bwMode="auto">
        <a:xfrm flipV="1">
          <a:off x="2908300" y="6985800"/>
          <a:ext cx="698500" cy="9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248183</xdr:rowOff>
    </xdr:from>
    <xdr:to>
      <xdr:col>29</xdr:col>
      <xdr:colOff>177800</xdr:colOff>
      <xdr:row>36</xdr:row>
      <xdr:rowOff>6883</xdr:rowOff>
    </xdr:to>
    <xdr:sp macro="" textlink="">
      <xdr:nvSpPr>
        <xdr:cNvPr id="128" name="楕円 127"/>
        <xdr:cNvSpPr/>
      </xdr:nvSpPr>
      <xdr:spPr bwMode="auto">
        <a:xfrm>
          <a:off x="5600700" y="685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93260</xdr:rowOff>
    </xdr:from>
    <xdr:ext cx="762000" cy="259045"/>
    <xdr:sp macro="" textlink="">
      <xdr:nvSpPr>
        <xdr:cNvPr id="129" name="人口1人当たり決算額の推移該当値テキスト445"/>
        <xdr:cNvSpPr txBox="1"/>
      </xdr:nvSpPr>
      <xdr:spPr>
        <a:xfrm>
          <a:off x="5740400" y="670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287465</xdr:rowOff>
    </xdr:from>
    <xdr:to>
      <xdr:col>26</xdr:col>
      <xdr:colOff>101600</xdr:colOff>
      <xdr:row>36</xdr:row>
      <xdr:rowOff>46165</xdr:rowOff>
    </xdr:to>
    <xdr:sp macro="" textlink="">
      <xdr:nvSpPr>
        <xdr:cNvPr id="130" name="楕円 129"/>
        <xdr:cNvSpPr/>
      </xdr:nvSpPr>
      <xdr:spPr bwMode="auto">
        <a:xfrm>
          <a:off x="4953000" y="68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30942</xdr:rowOff>
    </xdr:from>
    <xdr:ext cx="736600" cy="259045"/>
    <xdr:sp macro="" textlink="">
      <xdr:nvSpPr>
        <xdr:cNvPr id="131" name="テキスト ボックス 130"/>
        <xdr:cNvSpPr txBox="1"/>
      </xdr:nvSpPr>
      <xdr:spPr>
        <a:xfrm>
          <a:off x="4622800" y="698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281940</xdr:rowOff>
    </xdr:from>
    <xdr:to>
      <xdr:col>22</xdr:col>
      <xdr:colOff>165100</xdr:colOff>
      <xdr:row>36</xdr:row>
      <xdr:rowOff>40640</xdr:rowOff>
    </xdr:to>
    <xdr:sp macro="" textlink="">
      <xdr:nvSpPr>
        <xdr:cNvPr id="132" name="楕円 131"/>
        <xdr:cNvSpPr/>
      </xdr:nvSpPr>
      <xdr:spPr bwMode="auto">
        <a:xfrm>
          <a:off x="425450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25417</xdr:rowOff>
    </xdr:from>
    <xdr:ext cx="762000" cy="259045"/>
    <xdr:sp macro="" textlink="">
      <xdr:nvSpPr>
        <xdr:cNvPr id="133" name="テキスト ボックス 132"/>
        <xdr:cNvSpPr txBox="1"/>
      </xdr:nvSpPr>
      <xdr:spPr>
        <a:xfrm>
          <a:off x="39243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324650</xdr:rowOff>
    </xdr:from>
    <xdr:to>
      <xdr:col>19</xdr:col>
      <xdr:colOff>38100</xdr:colOff>
      <xdr:row>36</xdr:row>
      <xdr:rowOff>83350</xdr:rowOff>
    </xdr:to>
    <xdr:sp macro="" textlink="">
      <xdr:nvSpPr>
        <xdr:cNvPr id="134" name="楕円 133"/>
        <xdr:cNvSpPr/>
      </xdr:nvSpPr>
      <xdr:spPr bwMode="auto">
        <a:xfrm>
          <a:off x="3556000" y="69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68127</xdr:rowOff>
    </xdr:from>
    <xdr:ext cx="762000" cy="259045"/>
    <xdr:sp macro="" textlink="">
      <xdr:nvSpPr>
        <xdr:cNvPr id="135" name="テキスト ボックス 134"/>
        <xdr:cNvSpPr txBox="1"/>
      </xdr:nvSpPr>
      <xdr:spPr>
        <a:xfrm>
          <a:off x="3225800" y="70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76391</xdr:rowOff>
    </xdr:from>
    <xdr:to>
      <xdr:col>15</xdr:col>
      <xdr:colOff>101600</xdr:colOff>
      <xdr:row>37</xdr:row>
      <xdr:rowOff>6541</xdr:rowOff>
    </xdr:to>
    <xdr:sp macro="" textlink="">
      <xdr:nvSpPr>
        <xdr:cNvPr id="136" name="楕円 135"/>
        <xdr:cNvSpPr/>
      </xdr:nvSpPr>
      <xdr:spPr bwMode="auto">
        <a:xfrm>
          <a:off x="2857500" y="702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162768</xdr:rowOff>
    </xdr:from>
    <xdr:ext cx="762000" cy="259045"/>
    <xdr:sp macro="" textlink="">
      <xdr:nvSpPr>
        <xdr:cNvPr id="137" name="テキスト ボックス 136"/>
        <xdr:cNvSpPr txBox="1"/>
      </xdr:nvSpPr>
      <xdr:spPr>
        <a:xfrm>
          <a:off x="2527300" y="711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129070</xdr:rowOff>
    </xdr:from>
    <xdr:to>
      <xdr:col>24</xdr:col>
      <xdr:colOff>63500</xdr:colOff>
      <xdr:row>37</xdr:row>
      <xdr:rowOff>135356</xdr:rowOff>
    </xdr:to>
    <xdr:cxnSp macro="">
      <xdr:nvCxnSpPr>
        <xdr:cNvPr id="61" name="直線コネクタ 60"/>
        <xdr:cNvCxnSpPr/>
      </xdr:nvCxnSpPr>
      <xdr:spPr>
        <a:xfrm>
          <a:off x="3797300" y="6472720"/>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89217</xdr:rowOff>
    </xdr:from>
    <xdr:to>
      <xdr:col>19</xdr:col>
      <xdr:colOff>177800</xdr:colOff>
      <xdr:row>37</xdr:row>
      <xdr:rowOff>129070</xdr:rowOff>
    </xdr:to>
    <xdr:cxnSp macro="">
      <xdr:nvCxnSpPr>
        <xdr:cNvPr id="64" name="直線コネクタ 63"/>
        <xdr:cNvCxnSpPr/>
      </xdr:nvCxnSpPr>
      <xdr:spPr>
        <a:xfrm>
          <a:off x="2908300" y="6432867"/>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25667</xdr:rowOff>
    </xdr:from>
    <xdr:to>
      <xdr:col>15</xdr:col>
      <xdr:colOff>50800</xdr:colOff>
      <xdr:row>37</xdr:row>
      <xdr:rowOff>89217</xdr:rowOff>
    </xdr:to>
    <xdr:cxnSp macro="">
      <xdr:nvCxnSpPr>
        <xdr:cNvPr id="67" name="直線コネクタ 66"/>
        <xdr:cNvCxnSpPr/>
      </xdr:nvCxnSpPr>
      <xdr:spPr>
        <a:xfrm>
          <a:off x="2019300" y="6369317"/>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13284</xdr:rowOff>
    </xdr:from>
    <xdr:to>
      <xdr:col>10</xdr:col>
      <xdr:colOff>114300</xdr:colOff>
      <xdr:row>37</xdr:row>
      <xdr:rowOff>25667</xdr:rowOff>
    </xdr:to>
    <xdr:cxnSp macro="">
      <xdr:nvCxnSpPr>
        <xdr:cNvPr id="70" name="直線コネクタ 69"/>
        <xdr:cNvCxnSpPr/>
      </xdr:nvCxnSpPr>
      <xdr:spPr>
        <a:xfrm>
          <a:off x="1130300" y="6356934"/>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84556</xdr:rowOff>
    </xdr:from>
    <xdr:to>
      <xdr:col>24</xdr:col>
      <xdr:colOff>114300</xdr:colOff>
      <xdr:row>38</xdr:row>
      <xdr:rowOff>14706</xdr:rowOff>
    </xdr:to>
    <xdr:sp macro="" textlink="">
      <xdr:nvSpPr>
        <xdr:cNvPr id="80" name="楕円 79"/>
        <xdr:cNvSpPr/>
      </xdr:nvSpPr>
      <xdr:spPr>
        <a:xfrm>
          <a:off x="45847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62983</xdr:rowOff>
    </xdr:from>
    <xdr:ext cx="534377" cy="259045"/>
    <xdr:sp macro="" textlink="">
      <xdr:nvSpPr>
        <xdr:cNvPr id="81" name="人件費該当値テキスト"/>
        <xdr:cNvSpPr txBox="1"/>
      </xdr:nvSpPr>
      <xdr:spPr>
        <a:xfrm>
          <a:off x="4686300" y="64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78270</xdr:rowOff>
    </xdr:from>
    <xdr:to>
      <xdr:col>20</xdr:col>
      <xdr:colOff>38100</xdr:colOff>
      <xdr:row>38</xdr:row>
      <xdr:rowOff>8420</xdr:rowOff>
    </xdr:to>
    <xdr:sp macro="" textlink="">
      <xdr:nvSpPr>
        <xdr:cNvPr id="82" name="楕円 81"/>
        <xdr:cNvSpPr/>
      </xdr:nvSpPr>
      <xdr:spPr>
        <a:xfrm>
          <a:off x="3746500" y="6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170997</xdr:rowOff>
    </xdr:from>
    <xdr:ext cx="534377" cy="259045"/>
    <xdr:sp macro="" textlink="">
      <xdr:nvSpPr>
        <xdr:cNvPr id="83" name="テキスト ボックス 82"/>
        <xdr:cNvSpPr txBox="1"/>
      </xdr:nvSpPr>
      <xdr:spPr>
        <a:xfrm>
          <a:off x="3530111" y="65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38417</xdr:rowOff>
    </xdr:from>
    <xdr:to>
      <xdr:col>15</xdr:col>
      <xdr:colOff>101600</xdr:colOff>
      <xdr:row>37</xdr:row>
      <xdr:rowOff>140017</xdr:rowOff>
    </xdr:to>
    <xdr:sp macro="" textlink="">
      <xdr:nvSpPr>
        <xdr:cNvPr id="84" name="楕円 83"/>
        <xdr:cNvSpPr/>
      </xdr:nvSpPr>
      <xdr:spPr>
        <a:xfrm>
          <a:off x="2857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131145</xdr:rowOff>
    </xdr:from>
    <xdr:ext cx="534377" cy="259045"/>
    <xdr:sp macro="" textlink="">
      <xdr:nvSpPr>
        <xdr:cNvPr id="85" name="テキスト ボックス 84"/>
        <xdr:cNvSpPr txBox="1"/>
      </xdr:nvSpPr>
      <xdr:spPr>
        <a:xfrm>
          <a:off x="26411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146317</xdr:rowOff>
    </xdr:from>
    <xdr:to>
      <xdr:col>10</xdr:col>
      <xdr:colOff>165100</xdr:colOff>
      <xdr:row>37</xdr:row>
      <xdr:rowOff>76467</xdr:rowOff>
    </xdr:to>
    <xdr:sp macro="" textlink="">
      <xdr:nvSpPr>
        <xdr:cNvPr id="86" name="楕円 85"/>
        <xdr:cNvSpPr/>
      </xdr:nvSpPr>
      <xdr:spPr>
        <a:xfrm>
          <a:off x="1968500" y="63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67594</xdr:rowOff>
    </xdr:from>
    <xdr:ext cx="534377" cy="259045"/>
    <xdr:sp macro="" textlink="">
      <xdr:nvSpPr>
        <xdr:cNvPr id="87" name="テキスト ボックス 86"/>
        <xdr:cNvSpPr txBox="1"/>
      </xdr:nvSpPr>
      <xdr:spPr>
        <a:xfrm>
          <a:off x="1752111" y="64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133934</xdr:rowOff>
    </xdr:from>
    <xdr:to>
      <xdr:col>6</xdr:col>
      <xdr:colOff>38100</xdr:colOff>
      <xdr:row>37</xdr:row>
      <xdr:rowOff>64084</xdr:rowOff>
    </xdr:to>
    <xdr:sp macro="" textlink="">
      <xdr:nvSpPr>
        <xdr:cNvPr id="88" name="楕円 87"/>
        <xdr:cNvSpPr/>
      </xdr:nvSpPr>
      <xdr:spPr>
        <a:xfrm>
          <a:off x="10795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55211</xdr:rowOff>
    </xdr:from>
    <xdr:ext cx="534377" cy="259045"/>
    <xdr:sp macro="" textlink="">
      <xdr:nvSpPr>
        <xdr:cNvPr id="89" name="テキスト ボックス 88"/>
        <xdr:cNvSpPr txBox="1"/>
      </xdr:nvSpPr>
      <xdr:spPr>
        <a:xfrm>
          <a:off x="863111" y="63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117885</xdr:rowOff>
    </xdr:from>
    <xdr:to>
      <xdr:col>24</xdr:col>
      <xdr:colOff>63500</xdr:colOff>
      <xdr:row>56</xdr:row>
      <xdr:rowOff>138671</xdr:rowOff>
    </xdr:to>
    <xdr:cxnSp macro="">
      <xdr:nvCxnSpPr>
        <xdr:cNvPr id="121" name="直線コネクタ 120"/>
        <xdr:cNvCxnSpPr/>
      </xdr:nvCxnSpPr>
      <xdr:spPr>
        <a:xfrm flipV="1">
          <a:off x="3797300" y="9719085"/>
          <a:ext cx="8382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107043</xdr:rowOff>
    </xdr:from>
    <xdr:to>
      <xdr:col>19</xdr:col>
      <xdr:colOff>177800</xdr:colOff>
      <xdr:row>56</xdr:row>
      <xdr:rowOff>138671</xdr:rowOff>
    </xdr:to>
    <xdr:cxnSp macro="">
      <xdr:nvCxnSpPr>
        <xdr:cNvPr id="124" name="直線コネクタ 123"/>
        <xdr:cNvCxnSpPr/>
      </xdr:nvCxnSpPr>
      <xdr:spPr>
        <a:xfrm>
          <a:off x="2908300" y="9708243"/>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100413</xdr:rowOff>
    </xdr:from>
    <xdr:to>
      <xdr:col>15</xdr:col>
      <xdr:colOff>50800</xdr:colOff>
      <xdr:row>56</xdr:row>
      <xdr:rowOff>107043</xdr:rowOff>
    </xdr:to>
    <xdr:cxnSp macro="">
      <xdr:nvCxnSpPr>
        <xdr:cNvPr id="127" name="直線コネクタ 126"/>
        <xdr:cNvCxnSpPr/>
      </xdr:nvCxnSpPr>
      <xdr:spPr>
        <a:xfrm>
          <a:off x="2019300" y="9701613"/>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100413</xdr:rowOff>
    </xdr:from>
    <xdr:to>
      <xdr:col>10</xdr:col>
      <xdr:colOff>114300</xdr:colOff>
      <xdr:row>56</xdr:row>
      <xdr:rowOff>137495</xdr:rowOff>
    </xdr:to>
    <xdr:cxnSp macro="">
      <xdr:nvCxnSpPr>
        <xdr:cNvPr id="130" name="直線コネクタ 129"/>
        <xdr:cNvCxnSpPr/>
      </xdr:nvCxnSpPr>
      <xdr:spPr>
        <a:xfrm flipV="1">
          <a:off x="1130300" y="9701613"/>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67085</xdr:rowOff>
    </xdr:from>
    <xdr:to>
      <xdr:col>24</xdr:col>
      <xdr:colOff>114300</xdr:colOff>
      <xdr:row>56</xdr:row>
      <xdr:rowOff>168685</xdr:rowOff>
    </xdr:to>
    <xdr:sp macro="" textlink="">
      <xdr:nvSpPr>
        <xdr:cNvPr id="140" name="楕円 139"/>
        <xdr:cNvSpPr/>
      </xdr:nvSpPr>
      <xdr:spPr>
        <a:xfrm>
          <a:off x="4584700" y="9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89962</xdr:rowOff>
    </xdr:from>
    <xdr:ext cx="534377" cy="259045"/>
    <xdr:sp macro="" textlink="">
      <xdr:nvSpPr>
        <xdr:cNvPr id="141" name="物件費該当値テキスト"/>
        <xdr:cNvSpPr txBox="1"/>
      </xdr:nvSpPr>
      <xdr:spPr>
        <a:xfrm>
          <a:off x="4686300" y="951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87871</xdr:rowOff>
    </xdr:from>
    <xdr:to>
      <xdr:col>20</xdr:col>
      <xdr:colOff>38100</xdr:colOff>
      <xdr:row>57</xdr:row>
      <xdr:rowOff>18021</xdr:rowOff>
    </xdr:to>
    <xdr:sp macro="" textlink="">
      <xdr:nvSpPr>
        <xdr:cNvPr id="142" name="楕円 141"/>
        <xdr:cNvSpPr/>
      </xdr:nvSpPr>
      <xdr:spPr>
        <a:xfrm>
          <a:off x="3746500" y="96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9148</xdr:rowOff>
    </xdr:from>
    <xdr:ext cx="534377" cy="259045"/>
    <xdr:sp macro="" textlink="">
      <xdr:nvSpPr>
        <xdr:cNvPr id="143" name="テキスト ボックス 142"/>
        <xdr:cNvSpPr txBox="1"/>
      </xdr:nvSpPr>
      <xdr:spPr>
        <a:xfrm>
          <a:off x="3530111" y="97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56243</xdr:rowOff>
    </xdr:from>
    <xdr:to>
      <xdr:col>15</xdr:col>
      <xdr:colOff>101600</xdr:colOff>
      <xdr:row>56</xdr:row>
      <xdr:rowOff>157843</xdr:rowOff>
    </xdr:to>
    <xdr:sp macro="" textlink="">
      <xdr:nvSpPr>
        <xdr:cNvPr id="144" name="楕円 143"/>
        <xdr:cNvSpPr/>
      </xdr:nvSpPr>
      <xdr:spPr>
        <a:xfrm>
          <a:off x="2857500" y="96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148970</xdr:rowOff>
    </xdr:from>
    <xdr:ext cx="534377" cy="259045"/>
    <xdr:sp macro="" textlink="">
      <xdr:nvSpPr>
        <xdr:cNvPr id="145" name="テキスト ボックス 144"/>
        <xdr:cNvSpPr txBox="1"/>
      </xdr:nvSpPr>
      <xdr:spPr>
        <a:xfrm>
          <a:off x="2641111" y="97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49613</xdr:rowOff>
    </xdr:from>
    <xdr:to>
      <xdr:col>10</xdr:col>
      <xdr:colOff>165100</xdr:colOff>
      <xdr:row>56</xdr:row>
      <xdr:rowOff>151213</xdr:rowOff>
    </xdr:to>
    <xdr:sp macro="" textlink="">
      <xdr:nvSpPr>
        <xdr:cNvPr id="146" name="楕円 145"/>
        <xdr:cNvSpPr/>
      </xdr:nvSpPr>
      <xdr:spPr>
        <a:xfrm>
          <a:off x="19685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142340</xdr:rowOff>
    </xdr:from>
    <xdr:ext cx="534377" cy="259045"/>
    <xdr:sp macro="" textlink="">
      <xdr:nvSpPr>
        <xdr:cNvPr id="147" name="テキスト ボックス 146"/>
        <xdr:cNvSpPr txBox="1"/>
      </xdr:nvSpPr>
      <xdr:spPr>
        <a:xfrm>
          <a:off x="1752111" y="97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86695</xdr:rowOff>
    </xdr:from>
    <xdr:to>
      <xdr:col>6</xdr:col>
      <xdr:colOff>38100</xdr:colOff>
      <xdr:row>57</xdr:row>
      <xdr:rowOff>16845</xdr:rowOff>
    </xdr:to>
    <xdr:sp macro="" textlink="">
      <xdr:nvSpPr>
        <xdr:cNvPr id="148" name="楕円 147"/>
        <xdr:cNvSpPr/>
      </xdr:nvSpPr>
      <xdr:spPr>
        <a:xfrm>
          <a:off x="1079500" y="96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7972</xdr:rowOff>
    </xdr:from>
    <xdr:ext cx="534377" cy="259045"/>
    <xdr:sp macro="" textlink="">
      <xdr:nvSpPr>
        <xdr:cNvPr id="149" name="テキスト ボックス 148"/>
        <xdr:cNvSpPr txBox="1"/>
      </xdr:nvSpPr>
      <xdr:spPr>
        <a:xfrm>
          <a:off x="863111" y="978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84837</xdr:rowOff>
    </xdr:from>
    <xdr:to>
      <xdr:col>24</xdr:col>
      <xdr:colOff>63500</xdr:colOff>
      <xdr:row>78</xdr:row>
      <xdr:rowOff>110489</xdr:rowOff>
    </xdr:to>
    <xdr:cxnSp macro="">
      <xdr:nvCxnSpPr>
        <xdr:cNvPr id="178" name="直線コネクタ 177"/>
        <xdr:cNvCxnSpPr/>
      </xdr:nvCxnSpPr>
      <xdr:spPr>
        <a:xfrm>
          <a:off x="3797300" y="13457937"/>
          <a:ext cx="8382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50037</xdr:rowOff>
    </xdr:from>
    <xdr:to>
      <xdr:col>19</xdr:col>
      <xdr:colOff>177800</xdr:colOff>
      <xdr:row>78</xdr:row>
      <xdr:rowOff>84837</xdr:rowOff>
    </xdr:to>
    <xdr:cxnSp macro="">
      <xdr:nvCxnSpPr>
        <xdr:cNvPr id="181" name="直線コネクタ 180"/>
        <xdr:cNvCxnSpPr/>
      </xdr:nvCxnSpPr>
      <xdr:spPr>
        <a:xfrm>
          <a:off x="2908300" y="13423137"/>
          <a:ext cx="889000" cy="3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41529</xdr:rowOff>
    </xdr:from>
    <xdr:to>
      <xdr:col>15</xdr:col>
      <xdr:colOff>50800</xdr:colOff>
      <xdr:row>78</xdr:row>
      <xdr:rowOff>50037</xdr:rowOff>
    </xdr:to>
    <xdr:cxnSp macro="">
      <xdr:nvCxnSpPr>
        <xdr:cNvPr id="184" name="直線コネクタ 183"/>
        <xdr:cNvCxnSpPr/>
      </xdr:nvCxnSpPr>
      <xdr:spPr>
        <a:xfrm>
          <a:off x="2019300" y="13414629"/>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3048</xdr:rowOff>
    </xdr:from>
    <xdr:to>
      <xdr:col>10</xdr:col>
      <xdr:colOff>114300</xdr:colOff>
      <xdr:row>78</xdr:row>
      <xdr:rowOff>41529</xdr:rowOff>
    </xdr:to>
    <xdr:cxnSp macro="">
      <xdr:nvCxnSpPr>
        <xdr:cNvPr id="187" name="直線コネクタ 186"/>
        <xdr:cNvCxnSpPr/>
      </xdr:nvCxnSpPr>
      <xdr:spPr>
        <a:xfrm>
          <a:off x="1130300" y="1337614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59689</xdr:rowOff>
    </xdr:from>
    <xdr:to>
      <xdr:col>24</xdr:col>
      <xdr:colOff>114300</xdr:colOff>
      <xdr:row>78</xdr:row>
      <xdr:rowOff>161289</xdr:rowOff>
    </xdr:to>
    <xdr:sp macro="" textlink="">
      <xdr:nvSpPr>
        <xdr:cNvPr id="197" name="楕円 196"/>
        <xdr:cNvSpPr/>
      </xdr:nvSpPr>
      <xdr:spPr>
        <a:xfrm>
          <a:off x="45847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146066</xdr:rowOff>
    </xdr:from>
    <xdr:ext cx="378565" cy="259045"/>
    <xdr:sp macro="" textlink="">
      <xdr:nvSpPr>
        <xdr:cNvPr id="198" name="維持補修費該当値テキスト"/>
        <xdr:cNvSpPr txBox="1"/>
      </xdr:nvSpPr>
      <xdr:spPr>
        <a:xfrm>
          <a:off x="4686300" y="1334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34037</xdr:rowOff>
    </xdr:from>
    <xdr:to>
      <xdr:col>20</xdr:col>
      <xdr:colOff>38100</xdr:colOff>
      <xdr:row>78</xdr:row>
      <xdr:rowOff>135637</xdr:rowOff>
    </xdr:to>
    <xdr:sp macro="" textlink="">
      <xdr:nvSpPr>
        <xdr:cNvPr id="199" name="楕円 198"/>
        <xdr:cNvSpPr/>
      </xdr:nvSpPr>
      <xdr:spPr>
        <a:xfrm>
          <a:off x="3746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126764</xdr:rowOff>
    </xdr:from>
    <xdr:ext cx="469744" cy="259045"/>
    <xdr:sp macro="" textlink="">
      <xdr:nvSpPr>
        <xdr:cNvPr id="200" name="テキスト ボックス 199"/>
        <xdr:cNvSpPr txBox="1"/>
      </xdr:nvSpPr>
      <xdr:spPr>
        <a:xfrm>
          <a:off x="3562428"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170687</xdr:rowOff>
    </xdr:from>
    <xdr:to>
      <xdr:col>15</xdr:col>
      <xdr:colOff>101600</xdr:colOff>
      <xdr:row>78</xdr:row>
      <xdr:rowOff>100837</xdr:rowOff>
    </xdr:to>
    <xdr:sp macro="" textlink="">
      <xdr:nvSpPr>
        <xdr:cNvPr id="201" name="楕円 200"/>
        <xdr:cNvSpPr/>
      </xdr:nvSpPr>
      <xdr:spPr>
        <a:xfrm>
          <a:off x="2857500" y="133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91964</xdr:rowOff>
    </xdr:from>
    <xdr:ext cx="469744" cy="259045"/>
    <xdr:sp macro="" textlink="">
      <xdr:nvSpPr>
        <xdr:cNvPr id="202" name="テキスト ボックス 201"/>
        <xdr:cNvSpPr txBox="1"/>
      </xdr:nvSpPr>
      <xdr:spPr>
        <a:xfrm>
          <a:off x="2673428" y="1346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162179</xdr:rowOff>
    </xdr:from>
    <xdr:to>
      <xdr:col>10</xdr:col>
      <xdr:colOff>165100</xdr:colOff>
      <xdr:row>78</xdr:row>
      <xdr:rowOff>92329</xdr:rowOff>
    </xdr:to>
    <xdr:sp macro="" textlink="">
      <xdr:nvSpPr>
        <xdr:cNvPr id="203" name="楕円 202"/>
        <xdr:cNvSpPr/>
      </xdr:nvSpPr>
      <xdr:spPr>
        <a:xfrm>
          <a:off x="1968500" y="133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83456</xdr:rowOff>
    </xdr:from>
    <xdr:ext cx="469744" cy="259045"/>
    <xdr:sp macro="" textlink="">
      <xdr:nvSpPr>
        <xdr:cNvPr id="204" name="テキスト ボックス 203"/>
        <xdr:cNvSpPr txBox="1"/>
      </xdr:nvSpPr>
      <xdr:spPr>
        <a:xfrm>
          <a:off x="1784428" y="134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123698</xdr:rowOff>
    </xdr:from>
    <xdr:to>
      <xdr:col>6</xdr:col>
      <xdr:colOff>38100</xdr:colOff>
      <xdr:row>78</xdr:row>
      <xdr:rowOff>53848</xdr:rowOff>
    </xdr:to>
    <xdr:sp macro="" textlink="">
      <xdr:nvSpPr>
        <xdr:cNvPr id="205" name="楕円 204"/>
        <xdr:cNvSpPr/>
      </xdr:nvSpPr>
      <xdr:spPr>
        <a:xfrm>
          <a:off x="1079500" y="133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44975</xdr:rowOff>
    </xdr:from>
    <xdr:ext cx="469744" cy="259045"/>
    <xdr:sp macro="" textlink="">
      <xdr:nvSpPr>
        <xdr:cNvPr id="206" name="テキスト ボックス 205"/>
        <xdr:cNvSpPr txBox="1"/>
      </xdr:nvSpPr>
      <xdr:spPr>
        <a:xfrm>
          <a:off x="895428" y="134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109035</xdr:rowOff>
    </xdr:from>
    <xdr:to>
      <xdr:col>24</xdr:col>
      <xdr:colOff>63500</xdr:colOff>
      <xdr:row>98</xdr:row>
      <xdr:rowOff>112447</xdr:rowOff>
    </xdr:to>
    <xdr:cxnSp macro="">
      <xdr:nvCxnSpPr>
        <xdr:cNvPr id="238" name="直線コネクタ 237"/>
        <xdr:cNvCxnSpPr/>
      </xdr:nvCxnSpPr>
      <xdr:spPr>
        <a:xfrm>
          <a:off x="3797300" y="16911135"/>
          <a:ext cx="8382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109035</xdr:rowOff>
    </xdr:from>
    <xdr:to>
      <xdr:col>19</xdr:col>
      <xdr:colOff>177800</xdr:colOff>
      <xdr:row>98</xdr:row>
      <xdr:rowOff>118408</xdr:rowOff>
    </xdr:to>
    <xdr:cxnSp macro="">
      <xdr:nvCxnSpPr>
        <xdr:cNvPr id="241" name="直線コネクタ 240"/>
        <xdr:cNvCxnSpPr/>
      </xdr:nvCxnSpPr>
      <xdr:spPr>
        <a:xfrm flipV="1">
          <a:off x="2908300" y="1691113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118408</xdr:rowOff>
    </xdr:from>
    <xdr:to>
      <xdr:col>15</xdr:col>
      <xdr:colOff>50800</xdr:colOff>
      <xdr:row>98</xdr:row>
      <xdr:rowOff>139227</xdr:rowOff>
    </xdr:to>
    <xdr:cxnSp macro="">
      <xdr:nvCxnSpPr>
        <xdr:cNvPr id="244" name="直線コネクタ 243"/>
        <xdr:cNvCxnSpPr/>
      </xdr:nvCxnSpPr>
      <xdr:spPr>
        <a:xfrm flipV="1">
          <a:off x="2019300" y="16920508"/>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139227</xdr:rowOff>
    </xdr:from>
    <xdr:to>
      <xdr:col>10</xdr:col>
      <xdr:colOff>114300</xdr:colOff>
      <xdr:row>98</xdr:row>
      <xdr:rowOff>159164</xdr:rowOff>
    </xdr:to>
    <xdr:cxnSp macro="">
      <xdr:nvCxnSpPr>
        <xdr:cNvPr id="247" name="直線コネクタ 246"/>
        <xdr:cNvCxnSpPr/>
      </xdr:nvCxnSpPr>
      <xdr:spPr>
        <a:xfrm flipV="1">
          <a:off x="1130300" y="16941327"/>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61647</xdr:rowOff>
    </xdr:from>
    <xdr:to>
      <xdr:col>24</xdr:col>
      <xdr:colOff>114300</xdr:colOff>
      <xdr:row>98</xdr:row>
      <xdr:rowOff>163247</xdr:rowOff>
    </xdr:to>
    <xdr:sp macro="" textlink="">
      <xdr:nvSpPr>
        <xdr:cNvPr id="257" name="楕円 256"/>
        <xdr:cNvSpPr/>
      </xdr:nvSpPr>
      <xdr:spPr>
        <a:xfrm>
          <a:off x="4584700" y="168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148024</xdr:rowOff>
    </xdr:from>
    <xdr:ext cx="534377" cy="259045"/>
    <xdr:sp macro="" textlink="">
      <xdr:nvSpPr>
        <xdr:cNvPr id="258" name="扶助費該当値テキスト"/>
        <xdr:cNvSpPr txBox="1"/>
      </xdr:nvSpPr>
      <xdr:spPr>
        <a:xfrm>
          <a:off x="4686300" y="16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58235</xdr:rowOff>
    </xdr:from>
    <xdr:to>
      <xdr:col>20</xdr:col>
      <xdr:colOff>38100</xdr:colOff>
      <xdr:row>98</xdr:row>
      <xdr:rowOff>159835</xdr:rowOff>
    </xdr:to>
    <xdr:sp macro="" textlink="">
      <xdr:nvSpPr>
        <xdr:cNvPr id="259" name="楕円 258"/>
        <xdr:cNvSpPr/>
      </xdr:nvSpPr>
      <xdr:spPr>
        <a:xfrm>
          <a:off x="37465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150962</xdr:rowOff>
    </xdr:from>
    <xdr:ext cx="534377" cy="259045"/>
    <xdr:sp macro="" textlink="">
      <xdr:nvSpPr>
        <xdr:cNvPr id="260" name="テキスト ボックス 259"/>
        <xdr:cNvSpPr txBox="1"/>
      </xdr:nvSpPr>
      <xdr:spPr>
        <a:xfrm>
          <a:off x="3530111" y="169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67608</xdr:rowOff>
    </xdr:from>
    <xdr:to>
      <xdr:col>15</xdr:col>
      <xdr:colOff>101600</xdr:colOff>
      <xdr:row>98</xdr:row>
      <xdr:rowOff>169208</xdr:rowOff>
    </xdr:to>
    <xdr:sp macro="" textlink="">
      <xdr:nvSpPr>
        <xdr:cNvPr id="261" name="楕円 260"/>
        <xdr:cNvSpPr/>
      </xdr:nvSpPr>
      <xdr:spPr>
        <a:xfrm>
          <a:off x="2857500" y="16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160335</xdr:rowOff>
    </xdr:from>
    <xdr:ext cx="534377" cy="259045"/>
    <xdr:sp macro="" textlink="">
      <xdr:nvSpPr>
        <xdr:cNvPr id="262" name="テキスト ボックス 261"/>
        <xdr:cNvSpPr txBox="1"/>
      </xdr:nvSpPr>
      <xdr:spPr>
        <a:xfrm>
          <a:off x="2641111" y="169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88427</xdr:rowOff>
    </xdr:from>
    <xdr:to>
      <xdr:col>10</xdr:col>
      <xdr:colOff>165100</xdr:colOff>
      <xdr:row>99</xdr:row>
      <xdr:rowOff>18577</xdr:rowOff>
    </xdr:to>
    <xdr:sp macro="" textlink="">
      <xdr:nvSpPr>
        <xdr:cNvPr id="263" name="楕円 262"/>
        <xdr:cNvSpPr/>
      </xdr:nvSpPr>
      <xdr:spPr>
        <a:xfrm>
          <a:off x="1968500" y="168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9704</xdr:rowOff>
    </xdr:from>
    <xdr:ext cx="534377" cy="259045"/>
    <xdr:sp macro="" textlink="">
      <xdr:nvSpPr>
        <xdr:cNvPr id="264" name="テキスト ボックス 263"/>
        <xdr:cNvSpPr txBox="1"/>
      </xdr:nvSpPr>
      <xdr:spPr>
        <a:xfrm>
          <a:off x="1752111" y="16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108364</xdr:rowOff>
    </xdr:from>
    <xdr:to>
      <xdr:col>6</xdr:col>
      <xdr:colOff>38100</xdr:colOff>
      <xdr:row>99</xdr:row>
      <xdr:rowOff>38514</xdr:rowOff>
    </xdr:to>
    <xdr:sp macro="" textlink="">
      <xdr:nvSpPr>
        <xdr:cNvPr id="265" name="楕円 264"/>
        <xdr:cNvSpPr/>
      </xdr:nvSpPr>
      <xdr:spPr>
        <a:xfrm>
          <a:off x="10795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29641</xdr:rowOff>
    </xdr:from>
    <xdr:ext cx="534377" cy="259045"/>
    <xdr:sp macro="" textlink="">
      <xdr:nvSpPr>
        <xdr:cNvPr id="266" name="テキスト ボックス 265"/>
        <xdr:cNvSpPr txBox="1"/>
      </xdr:nvSpPr>
      <xdr:spPr>
        <a:xfrm>
          <a:off x="863111" y="170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131427</xdr:rowOff>
    </xdr:from>
    <xdr:to>
      <xdr:col>55</xdr:col>
      <xdr:colOff>0</xdr:colOff>
      <xdr:row>37</xdr:row>
      <xdr:rowOff>137828</xdr:rowOff>
    </xdr:to>
    <xdr:cxnSp macro="">
      <xdr:nvCxnSpPr>
        <xdr:cNvPr id="297" name="直線コネクタ 296"/>
        <xdr:cNvCxnSpPr/>
      </xdr:nvCxnSpPr>
      <xdr:spPr>
        <a:xfrm>
          <a:off x="9639300" y="647507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123600</xdr:rowOff>
    </xdr:from>
    <xdr:to>
      <xdr:col>50</xdr:col>
      <xdr:colOff>114300</xdr:colOff>
      <xdr:row>37</xdr:row>
      <xdr:rowOff>131427</xdr:rowOff>
    </xdr:to>
    <xdr:cxnSp macro="">
      <xdr:nvCxnSpPr>
        <xdr:cNvPr id="300" name="直線コネクタ 299"/>
        <xdr:cNvCxnSpPr/>
      </xdr:nvCxnSpPr>
      <xdr:spPr>
        <a:xfrm>
          <a:off x="8750300" y="6467250"/>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55935</xdr:rowOff>
    </xdr:from>
    <xdr:to>
      <xdr:col>45</xdr:col>
      <xdr:colOff>177800</xdr:colOff>
      <xdr:row>37</xdr:row>
      <xdr:rowOff>123600</xdr:rowOff>
    </xdr:to>
    <xdr:cxnSp macro="">
      <xdr:nvCxnSpPr>
        <xdr:cNvPr id="303" name="直線コネクタ 302"/>
        <xdr:cNvCxnSpPr/>
      </xdr:nvCxnSpPr>
      <xdr:spPr>
        <a:xfrm>
          <a:off x="7861300" y="6399585"/>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55935</xdr:rowOff>
    </xdr:from>
    <xdr:to>
      <xdr:col>41</xdr:col>
      <xdr:colOff>50800</xdr:colOff>
      <xdr:row>37</xdr:row>
      <xdr:rowOff>100718</xdr:rowOff>
    </xdr:to>
    <xdr:cxnSp macro="">
      <xdr:nvCxnSpPr>
        <xdr:cNvPr id="306" name="直線コネクタ 305"/>
        <xdr:cNvCxnSpPr/>
      </xdr:nvCxnSpPr>
      <xdr:spPr>
        <a:xfrm flipV="1">
          <a:off x="6972300" y="6399585"/>
          <a:ext cx="8890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87028</xdr:rowOff>
    </xdr:from>
    <xdr:to>
      <xdr:col>55</xdr:col>
      <xdr:colOff>50800</xdr:colOff>
      <xdr:row>38</xdr:row>
      <xdr:rowOff>17177</xdr:rowOff>
    </xdr:to>
    <xdr:sp macro="" textlink="">
      <xdr:nvSpPr>
        <xdr:cNvPr id="316" name="楕円 315"/>
        <xdr:cNvSpPr/>
      </xdr:nvSpPr>
      <xdr:spPr>
        <a:xfrm>
          <a:off x="10426700" y="6430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109905</xdr:rowOff>
    </xdr:from>
    <xdr:ext cx="534377" cy="259045"/>
    <xdr:sp macro="" textlink="">
      <xdr:nvSpPr>
        <xdr:cNvPr id="317" name="補助費等該当値テキスト"/>
        <xdr:cNvSpPr txBox="1"/>
      </xdr:nvSpPr>
      <xdr:spPr>
        <a:xfrm>
          <a:off x="10528300" y="628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80627</xdr:rowOff>
    </xdr:from>
    <xdr:to>
      <xdr:col>50</xdr:col>
      <xdr:colOff>165100</xdr:colOff>
      <xdr:row>38</xdr:row>
      <xdr:rowOff>10777</xdr:rowOff>
    </xdr:to>
    <xdr:sp macro="" textlink="">
      <xdr:nvSpPr>
        <xdr:cNvPr id="318" name="楕円 317"/>
        <xdr:cNvSpPr/>
      </xdr:nvSpPr>
      <xdr:spPr>
        <a:xfrm>
          <a:off x="9588500" y="64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27304</xdr:rowOff>
    </xdr:from>
    <xdr:ext cx="534377" cy="259045"/>
    <xdr:sp macro="" textlink="">
      <xdr:nvSpPr>
        <xdr:cNvPr id="319" name="テキスト ボックス 318"/>
        <xdr:cNvSpPr txBox="1"/>
      </xdr:nvSpPr>
      <xdr:spPr>
        <a:xfrm>
          <a:off x="9372111" y="61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72800</xdr:rowOff>
    </xdr:from>
    <xdr:to>
      <xdr:col>46</xdr:col>
      <xdr:colOff>38100</xdr:colOff>
      <xdr:row>38</xdr:row>
      <xdr:rowOff>2950</xdr:rowOff>
    </xdr:to>
    <xdr:sp macro="" textlink="">
      <xdr:nvSpPr>
        <xdr:cNvPr id="320" name="楕円 319"/>
        <xdr:cNvSpPr/>
      </xdr:nvSpPr>
      <xdr:spPr>
        <a:xfrm>
          <a:off x="8699500" y="64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19477</xdr:rowOff>
    </xdr:from>
    <xdr:ext cx="534377" cy="259045"/>
    <xdr:sp macro="" textlink="">
      <xdr:nvSpPr>
        <xdr:cNvPr id="321" name="テキスト ボックス 320"/>
        <xdr:cNvSpPr txBox="1"/>
      </xdr:nvSpPr>
      <xdr:spPr>
        <a:xfrm>
          <a:off x="8483111" y="619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5135</xdr:rowOff>
    </xdr:from>
    <xdr:to>
      <xdr:col>41</xdr:col>
      <xdr:colOff>101600</xdr:colOff>
      <xdr:row>37</xdr:row>
      <xdr:rowOff>106735</xdr:rowOff>
    </xdr:to>
    <xdr:sp macro="" textlink="">
      <xdr:nvSpPr>
        <xdr:cNvPr id="322" name="楕円 321"/>
        <xdr:cNvSpPr/>
      </xdr:nvSpPr>
      <xdr:spPr>
        <a:xfrm>
          <a:off x="7810500" y="63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123262</xdr:rowOff>
    </xdr:from>
    <xdr:ext cx="534377" cy="259045"/>
    <xdr:sp macro="" textlink="">
      <xdr:nvSpPr>
        <xdr:cNvPr id="323" name="テキスト ボックス 322"/>
        <xdr:cNvSpPr txBox="1"/>
      </xdr:nvSpPr>
      <xdr:spPr>
        <a:xfrm>
          <a:off x="7594111" y="61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49918</xdr:rowOff>
    </xdr:from>
    <xdr:to>
      <xdr:col>36</xdr:col>
      <xdr:colOff>165100</xdr:colOff>
      <xdr:row>37</xdr:row>
      <xdr:rowOff>151518</xdr:rowOff>
    </xdr:to>
    <xdr:sp macro="" textlink="">
      <xdr:nvSpPr>
        <xdr:cNvPr id="324" name="楕円 323"/>
        <xdr:cNvSpPr/>
      </xdr:nvSpPr>
      <xdr:spPr>
        <a:xfrm>
          <a:off x="6921500" y="63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168045</xdr:rowOff>
    </xdr:from>
    <xdr:ext cx="534377" cy="259045"/>
    <xdr:sp macro="" textlink="">
      <xdr:nvSpPr>
        <xdr:cNvPr id="325" name="テキスト ボックス 324"/>
        <xdr:cNvSpPr txBox="1"/>
      </xdr:nvSpPr>
      <xdr:spPr>
        <a:xfrm>
          <a:off x="6705111" y="61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51277</xdr:rowOff>
    </xdr:from>
    <xdr:to>
      <xdr:col>55</xdr:col>
      <xdr:colOff>0</xdr:colOff>
      <xdr:row>58</xdr:row>
      <xdr:rowOff>54066</xdr:rowOff>
    </xdr:to>
    <xdr:cxnSp macro="">
      <xdr:nvCxnSpPr>
        <xdr:cNvPr id="353" name="直線コネクタ 352"/>
        <xdr:cNvCxnSpPr/>
      </xdr:nvCxnSpPr>
      <xdr:spPr>
        <a:xfrm flipV="1">
          <a:off x="9639300" y="999537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75098</xdr:rowOff>
    </xdr:from>
    <xdr:to>
      <xdr:col>50</xdr:col>
      <xdr:colOff>114300</xdr:colOff>
      <xdr:row>58</xdr:row>
      <xdr:rowOff>54066</xdr:rowOff>
    </xdr:to>
    <xdr:cxnSp macro="">
      <xdr:nvCxnSpPr>
        <xdr:cNvPr id="356" name="直線コネクタ 355"/>
        <xdr:cNvCxnSpPr/>
      </xdr:nvCxnSpPr>
      <xdr:spPr>
        <a:xfrm>
          <a:off x="8750300" y="9847748"/>
          <a:ext cx="8890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46454</xdr:rowOff>
    </xdr:from>
    <xdr:to>
      <xdr:col>45</xdr:col>
      <xdr:colOff>177800</xdr:colOff>
      <xdr:row>57</xdr:row>
      <xdr:rowOff>75098</xdr:rowOff>
    </xdr:to>
    <xdr:cxnSp macro="">
      <xdr:nvCxnSpPr>
        <xdr:cNvPr id="359" name="直線コネクタ 358"/>
        <xdr:cNvCxnSpPr/>
      </xdr:nvCxnSpPr>
      <xdr:spPr>
        <a:xfrm>
          <a:off x="7861300" y="9819104"/>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48603</xdr:rowOff>
    </xdr:from>
    <xdr:to>
      <xdr:col>41</xdr:col>
      <xdr:colOff>50800</xdr:colOff>
      <xdr:row>57</xdr:row>
      <xdr:rowOff>46454</xdr:rowOff>
    </xdr:to>
    <xdr:cxnSp macro="">
      <xdr:nvCxnSpPr>
        <xdr:cNvPr id="362" name="直線コネクタ 361"/>
        <xdr:cNvCxnSpPr/>
      </xdr:nvCxnSpPr>
      <xdr:spPr>
        <a:xfrm>
          <a:off x="6972300" y="9649803"/>
          <a:ext cx="8890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xdr:rowOff>
    </xdr:from>
    <xdr:to>
      <xdr:col>55</xdr:col>
      <xdr:colOff>50800</xdr:colOff>
      <xdr:row>58</xdr:row>
      <xdr:rowOff>102077</xdr:rowOff>
    </xdr:to>
    <xdr:sp macro="" textlink="">
      <xdr:nvSpPr>
        <xdr:cNvPr id="372" name="楕円 371"/>
        <xdr:cNvSpPr/>
      </xdr:nvSpPr>
      <xdr:spPr>
        <a:xfrm>
          <a:off x="10426700" y="99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150354</xdr:rowOff>
    </xdr:from>
    <xdr:ext cx="534377" cy="259045"/>
    <xdr:sp macro="" textlink="">
      <xdr:nvSpPr>
        <xdr:cNvPr id="373" name="普通建設事業費該当値テキスト"/>
        <xdr:cNvSpPr txBox="1"/>
      </xdr:nvSpPr>
      <xdr:spPr>
        <a:xfrm>
          <a:off x="10528300" y="9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3266</xdr:rowOff>
    </xdr:from>
    <xdr:to>
      <xdr:col>50</xdr:col>
      <xdr:colOff>165100</xdr:colOff>
      <xdr:row>58</xdr:row>
      <xdr:rowOff>104866</xdr:rowOff>
    </xdr:to>
    <xdr:sp macro="" textlink="">
      <xdr:nvSpPr>
        <xdr:cNvPr id="374" name="楕円 373"/>
        <xdr:cNvSpPr/>
      </xdr:nvSpPr>
      <xdr:spPr>
        <a:xfrm>
          <a:off x="9588500" y="994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95993</xdr:rowOff>
    </xdr:from>
    <xdr:ext cx="534377" cy="259045"/>
    <xdr:sp macro="" textlink="">
      <xdr:nvSpPr>
        <xdr:cNvPr id="375" name="テキスト ボックス 374"/>
        <xdr:cNvSpPr txBox="1"/>
      </xdr:nvSpPr>
      <xdr:spPr>
        <a:xfrm>
          <a:off x="9372111" y="1004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24298</xdr:rowOff>
    </xdr:from>
    <xdr:to>
      <xdr:col>46</xdr:col>
      <xdr:colOff>38100</xdr:colOff>
      <xdr:row>57</xdr:row>
      <xdr:rowOff>125898</xdr:rowOff>
    </xdr:to>
    <xdr:sp macro="" textlink="">
      <xdr:nvSpPr>
        <xdr:cNvPr id="376" name="楕円 375"/>
        <xdr:cNvSpPr/>
      </xdr:nvSpPr>
      <xdr:spPr>
        <a:xfrm>
          <a:off x="8699500" y="97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117025</xdr:rowOff>
    </xdr:from>
    <xdr:ext cx="534377" cy="259045"/>
    <xdr:sp macro="" textlink="">
      <xdr:nvSpPr>
        <xdr:cNvPr id="377" name="テキスト ボックス 376"/>
        <xdr:cNvSpPr txBox="1"/>
      </xdr:nvSpPr>
      <xdr:spPr>
        <a:xfrm>
          <a:off x="8483111" y="98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167104</xdr:rowOff>
    </xdr:from>
    <xdr:to>
      <xdr:col>41</xdr:col>
      <xdr:colOff>101600</xdr:colOff>
      <xdr:row>57</xdr:row>
      <xdr:rowOff>97254</xdr:rowOff>
    </xdr:to>
    <xdr:sp macro="" textlink="">
      <xdr:nvSpPr>
        <xdr:cNvPr id="378" name="楕円 377"/>
        <xdr:cNvSpPr/>
      </xdr:nvSpPr>
      <xdr:spPr>
        <a:xfrm>
          <a:off x="7810500" y="97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88381</xdr:rowOff>
    </xdr:from>
    <xdr:ext cx="534377" cy="259045"/>
    <xdr:sp macro="" textlink="">
      <xdr:nvSpPr>
        <xdr:cNvPr id="379" name="テキスト ボックス 378"/>
        <xdr:cNvSpPr txBox="1"/>
      </xdr:nvSpPr>
      <xdr:spPr>
        <a:xfrm>
          <a:off x="7594111" y="986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169253</xdr:rowOff>
    </xdr:from>
    <xdr:to>
      <xdr:col>36</xdr:col>
      <xdr:colOff>165100</xdr:colOff>
      <xdr:row>56</xdr:row>
      <xdr:rowOff>99403</xdr:rowOff>
    </xdr:to>
    <xdr:sp macro="" textlink="">
      <xdr:nvSpPr>
        <xdr:cNvPr id="380" name="楕円 379"/>
        <xdr:cNvSpPr/>
      </xdr:nvSpPr>
      <xdr:spPr>
        <a:xfrm>
          <a:off x="6921500" y="95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90530</xdr:rowOff>
    </xdr:from>
    <xdr:ext cx="534377" cy="259045"/>
    <xdr:sp macro="" textlink="">
      <xdr:nvSpPr>
        <xdr:cNvPr id="381" name="テキスト ボックス 380"/>
        <xdr:cNvSpPr txBox="1"/>
      </xdr:nvSpPr>
      <xdr:spPr>
        <a:xfrm>
          <a:off x="6705111" y="96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40579</xdr:rowOff>
    </xdr:from>
    <xdr:to>
      <xdr:col>55</xdr:col>
      <xdr:colOff>0</xdr:colOff>
      <xdr:row>77</xdr:row>
      <xdr:rowOff>69611</xdr:rowOff>
    </xdr:to>
    <xdr:cxnSp macro="">
      <xdr:nvCxnSpPr>
        <xdr:cNvPr id="408" name="直線コネクタ 407"/>
        <xdr:cNvCxnSpPr/>
      </xdr:nvCxnSpPr>
      <xdr:spPr>
        <a:xfrm flipV="1">
          <a:off x="9639300" y="13242229"/>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56947</xdr:rowOff>
    </xdr:from>
    <xdr:to>
      <xdr:col>50</xdr:col>
      <xdr:colOff>114300</xdr:colOff>
      <xdr:row>77</xdr:row>
      <xdr:rowOff>69611</xdr:rowOff>
    </xdr:to>
    <xdr:cxnSp macro="">
      <xdr:nvCxnSpPr>
        <xdr:cNvPr id="411" name="直線コネクタ 410"/>
        <xdr:cNvCxnSpPr/>
      </xdr:nvCxnSpPr>
      <xdr:spPr>
        <a:xfrm>
          <a:off x="8750300" y="13258597"/>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94848</xdr:rowOff>
    </xdr:from>
    <xdr:to>
      <xdr:col>45</xdr:col>
      <xdr:colOff>177800</xdr:colOff>
      <xdr:row>77</xdr:row>
      <xdr:rowOff>56947</xdr:rowOff>
    </xdr:to>
    <xdr:cxnSp macro="">
      <xdr:nvCxnSpPr>
        <xdr:cNvPr id="414" name="直線コネクタ 413"/>
        <xdr:cNvCxnSpPr/>
      </xdr:nvCxnSpPr>
      <xdr:spPr>
        <a:xfrm>
          <a:off x="7861300" y="13125048"/>
          <a:ext cx="889000" cy="1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134945</xdr:rowOff>
    </xdr:from>
    <xdr:to>
      <xdr:col>41</xdr:col>
      <xdr:colOff>50800</xdr:colOff>
      <xdr:row>76</xdr:row>
      <xdr:rowOff>94848</xdr:rowOff>
    </xdr:to>
    <xdr:cxnSp macro="">
      <xdr:nvCxnSpPr>
        <xdr:cNvPr id="417" name="直線コネクタ 416"/>
        <xdr:cNvCxnSpPr/>
      </xdr:nvCxnSpPr>
      <xdr:spPr>
        <a:xfrm>
          <a:off x="6972300" y="12822245"/>
          <a:ext cx="889000" cy="30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161229</xdr:rowOff>
    </xdr:from>
    <xdr:to>
      <xdr:col>55</xdr:col>
      <xdr:colOff>50800</xdr:colOff>
      <xdr:row>77</xdr:row>
      <xdr:rowOff>91379</xdr:rowOff>
    </xdr:to>
    <xdr:sp macro="" textlink="">
      <xdr:nvSpPr>
        <xdr:cNvPr id="427" name="楕円 426"/>
        <xdr:cNvSpPr/>
      </xdr:nvSpPr>
      <xdr:spPr>
        <a:xfrm>
          <a:off x="10426700" y="131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139656</xdr:rowOff>
    </xdr:from>
    <xdr:ext cx="469744" cy="259045"/>
    <xdr:sp macro="" textlink="">
      <xdr:nvSpPr>
        <xdr:cNvPr id="428" name="普通建設事業費 （ うち新規整備　）該当値テキスト"/>
        <xdr:cNvSpPr txBox="1"/>
      </xdr:nvSpPr>
      <xdr:spPr>
        <a:xfrm>
          <a:off x="10528300" y="131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18811</xdr:rowOff>
    </xdr:from>
    <xdr:to>
      <xdr:col>50</xdr:col>
      <xdr:colOff>165100</xdr:colOff>
      <xdr:row>77</xdr:row>
      <xdr:rowOff>120411</xdr:rowOff>
    </xdr:to>
    <xdr:sp macro="" textlink="">
      <xdr:nvSpPr>
        <xdr:cNvPr id="429" name="楕円 428"/>
        <xdr:cNvSpPr/>
      </xdr:nvSpPr>
      <xdr:spPr>
        <a:xfrm>
          <a:off x="9588500" y="132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111538</xdr:rowOff>
    </xdr:from>
    <xdr:ext cx="469744" cy="259045"/>
    <xdr:sp macro="" textlink="">
      <xdr:nvSpPr>
        <xdr:cNvPr id="430" name="テキスト ボックス 429"/>
        <xdr:cNvSpPr txBox="1"/>
      </xdr:nvSpPr>
      <xdr:spPr>
        <a:xfrm>
          <a:off x="9404428" y="133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6147</xdr:rowOff>
    </xdr:from>
    <xdr:to>
      <xdr:col>46</xdr:col>
      <xdr:colOff>38100</xdr:colOff>
      <xdr:row>77</xdr:row>
      <xdr:rowOff>107747</xdr:rowOff>
    </xdr:to>
    <xdr:sp macro="" textlink="">
      <xdr:nvSpPr>
        <xdr:cNvPr id="431" name="楕円 430"/>
        <xdr:cNvSpPr/>
      </xdr:nvSpPr>
      <xdr:spPr>
        <a:xfrm>
          <a:off x="86995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98874</xdr:rowOff>
    </xdr:from>
    <xdr:ext cx="469744" cy="259045"/>
    <xdr:sp macro="" textlink="">
      <xdr:nvSpPr>
        <xdr:cNvPr id="432" name="テキスト ボックス 431"/>
        <xdr:cNvSpPr txBox="1"/>
      </xdr:nvSpPr>
      <xdr:spPr>
        <a:xfrm>
          <a:off x="8515428" y="133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44048</xdr:rowOff>
    </xdr:from>
    <xdr:to>
      <xdr:col>41</xdr:col>
      <xdr:colOff>101600</xdr:colOff>
      <xdr:row>76</xdr:row>
      <xdr:rowOff>145648</xdr:rowOff>
    </xdr:to>
    <xdr:sp macro="" textlink="">
      <xdr:nvSpPr>
        <xdr:cNvPr id="433" name="楕円 432"/>
        <xdr:cNvSpPr/>
      </xdr:nvSpPr>
      <xdr:spPr>
        <a:xfrm>
          <a:off x="7810500" y="130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136775</xdr:rowOff>
    </xdr:from>
    <xdr:ext cx="469744" cy="259045"/>
    <xdr:sp macro="" textlink="">
      <xdr:nvSpPr>
        <xdr:cNvPr id="434" name="テキスト ボックス 433"/>
        <xdr:cNvSpPr txBox="1"/>
      </xdr:nvSpPr>
      <xdr:spPr>
        <a:xfrm>
          <a:off x="7626428" y="131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84145</xdr:rowOff>
    </xdr:from>
    <xdr:to>
      <xdr:col>36</xdr:col>
      <xdr:colOff>165100</xdr:colOff>
      <xdr:row>75</xdr:row>
      <xdr:rowOff>14295</xdr:rowOff>
    </xdr:to>
    <xdr:sp macro="" textlink="">
      <xdr:nvSpPr>
        <xdr:cNvPr id="435" name="楕円 434"/>
        <xdr:cNvSpPr/>
      </xdr:nvSpPr>
      <xdr:spPr>
        <a:xfrm>
          <a:off x="6921500" y="127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5422</xdr:rowOff>
    </xdr:from>
    <xdr:ext cx="534377" cy="259045"/>
    <xdr:sp macro="" textlink="">
      <xdr:nvSpPr>
        <xdr:cNvPr id="436" name="テキスト ボックス 435"/>
        <xdr:cNvSpPr txBox="1"/>
      </xdr:nvSpPr>
      <xdr:spPr>
        <a:xfrm>
          <a:off x="6705111" y="128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39115</xdr:rowOff>
    </xdr:from>
    <xdr:to>
      <xdr:col>55</xdr:col>
      <xdr:colOff>0</xdr:colOff>
      <xdr:row>96</xdr:row>
      <xdr:rowOff>100447</xdr:rowOff>
    </xdr:to>
    <xdr:cxnSp macro="">
      <xdr:nvCxnSpPr>
        <xdr:cNvPr id="467" name="直線コネクタ 466"/>
        <xdr:cNvCxnSpPr/>
      </xdr:nvCxnSpPr>
      <xdr:spPr>
        <a:xfrm>
          <a:off x="9639300" y="16498315"/>
          <a:ext cx="838200" cy="6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86272</xdr:rowOff>
    </xdr:from>
    <xdr:to>
      <xdr:col>50</xdr:col>
      <xdr:colOff>114300</xdr:colOff>
      <xdr:row>96</xdr:row>
      <xdr:rowOff>39115</xdr:rowOff>
    </xdr:to>
    <xdr:cxnSp macro="">
      <xdr:nvCxnSpPr>
        <xdr:cNvPr id="470" name="直線コネクタ 469"/>
        <xdr:cNvCxnSpPr/>
      </xdr:nvCxnSpPr>
      <xdr:spPr>
        <a:xfrm>
          <a:off x="8750300" y="16374022"/>
          <a:ext cx="889000" cy="1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86272</xdr:rowOff>
    </xdr:from>
    <xdr:to>
      <xdr:col>45</xdr:col>
      <xdr:colOff>177800</xdr:colOff>
      <xdr:row>96</xdr:row>
      <xdr:rowOff>12598</xdr:rowOff>
    </xdr:to>
    <xdr:cxnSp macro="">
      <xdr:nvCxnSpPr>
        <xdr:cNvPr id="473" name="直線コネクタ 472"/>
        <xdr:cNvCxnSpPr/>
      </xdr:nvCxnSpPr>
      <xdr:spPr>
        <a:xfrm flipV="1">
          <a:off x="7861300" y="16374022"/>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5" name="テキスト ボックス 474"/>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12598</xdr:rowOff>
    </xdr:from>
    <xdr:to>
      <xdr:col>41</xdr:col>
      <xdr:colOff>50800</xdr:colOff>
      <xdr:row>96</xdr:row>
      <xdr:rowOff>86207</xdr:rowOff>
    </xdr:to>
    <xdr:cxnSp macro="">
      <xdr:nvCxnSpPr>
        <xdr:cNvPr id="476" name="直線コネクタ 475"/>
        <xdr:cNvCxnSpPr/>
      </xdr:nvCxnSpPr>
      <xdr:spPr>
        <a:xfrm flipV="1">
          <a:off x="6972300" y="16471798"/>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8" name="テキスト ボックス 477"/>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49647</xdr:rowOff>
    </xdr:from>
    <xdr:to>
      <xdr:col>55</xdr:col>
      <xdr:colOff>50800</xdr:colOff>
      <xdr:row>96</xdr:row>
      <xdr:rowOff>151247</xdr:rowOff>
    </xdr:to>
    <xdr:sp macro="" textlink="">
      <xdr:nvSpPr>
        <xdr:cNvPr id="486" name="楕円 485"/>
        <xdr:cNvSpPr/>
      </xdr:nvSpPr>
      <xdr:spPr>
        <a:xfrm>
          <a:off x="10426700" y="16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28074</xdr:rowOff>
    </xdr:from>
    <xdr:ext cx="534377" cy="259045"/>
    <xdr:sp macro="" textlink="">
      <xdr:nvSpPr>
        <xdr:cNvPr id="487" name="普通建設事業費 （ うち更新整備　）該当値テキスト"/>
        <xdr:cNvSpPr txBox="1"/>
      </xdr:nvSpPr>
      <xdr:spPr>
        <a:xfrm>
          <a:off x="10528300" y="1648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159765</xdr:rowOff>
    </xdr:from>
    <xdr:to>
      <xdr:col>50</xdr:col>
      <xdr:colOff>165100</xdr:colOff>
      <xdr:row>96</xdr:row>
      <xdr:rowOff>89915</xdr:rowOff>
    </xdr:to>
    <xdr:sp macro="" textlink="">
      <xdr:nvSpPr>
        <xdr:cNvPr id="488" name="楕円 487"/>
        <xdr:cNvSpPr/>
      </xdr:nvSpPr>
      <xdr:spPr>
        <a:xfrm>
          <a:off x="9588500" y="164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81042</xdr:rowOff>
    </xdr:from>
    <xdr:ext cx="534377" cy="259045"/>
    <xdr:sp macro="" textlink="">
      <xdr:nvSpPr>
        <xdr:cNvPr id="489" name="テキスト ボックス 488"/>
        <xdr:cNvSpPr txBox="1"/>
      </xdr:nvSpPr>
      <xdr:spPr>
        <a:xfrm>
          <a:off x="9372111" y="1654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35472</xdr:rowOff>
    </xdr:from>
    <xdr:to>
      <xdr:col>46</xdr:col>
      <xdr:colOff>38100</xdr:colOff>
      <xdr:row>95</xdr:row>
      <xdr:rowOff>137072</xdr:rowOff>
    </xdr:to>
    <xdr:sp macro="" textlink="">
      <xdr:nvSpPr>
        <xdr:cNvPr id="490" name="楕円 489"/>
        <xdr:cNvSpPr/>
      </xdr:nvSpPr>
      <xdr:spPr>
        <a:xfrm>
          <a:off x="8699500" y="163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153599</xdr:rowOff>
    </xdr:from>
    <xdr:ext cx="534377" cy="259045"/>
    <xdr:sp macro="" textlink="">
      <xdr:nvSpPr>
        <xdr:cNvPr id="491" name="テキスト ボックス 490"/>
        <xdr:cNvSpPr txBox="1"/>
      </xdr:nvSpPr>
      <xdr:spPr>
        <a:xfrm>
          <a:off x="8483111" y="1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133248</xdr:rowOff>
    </xdr:from>
    <xdr:to>
      <xdr:col>41</xdr:col>
      <xdr:colOff>101600</xdr:colOff>
      <xdr:row>96</xdr:row>
      <xdr:rowOff>63398</xdr:rowOff>
    </xdr:to>
    <xdr:sp macro="" textlink="">
      <xdr:nvSpPr>
        <xdr:cNvPr id="492" name="楕円 491"/>
        <xdr:cNvSpPr/>
      </xdr:nvSpPr>
      <xdr:spPr>
        <a:xfrm>
          <a:off x="7810500" y="164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79925</xdr:rowOff>
    </xdr:from>
    <xdr:ext cx="534377" cy="259045"/>
    <xdr:sp macro="" textlink="">
      <xdr:nvSpPr>
        <xdr:cNvPr id="493" name="テキスト ボックス 492"/>
        <xdr:cNvSpPr txBox="1"/>
      </xdr:nvSpPr>
      <xdr:spPr>
        <a:xfrm>
          <a:off x="7594111" y="161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35407</xdr:rowOff>
    </xdr:from>
    <xdr:to>
      <xdr:col>36</xdr:col>
      <xdr:colOff>165100</xdr:colOff>
      <xdr:row>96</xdr:row>
      <xdr:rowOff>137007</xdr:rowOff>
    </xdr:to>
    <xdr:sp macro="" textlink="">
      <xdr:nvSpPr>
        <xdr:cNvPr id="494" name="楕円 493"/>
        <xdr:cNvSpPr/>
      </xdr:nvSpPr>
      <xdr:spPr>
        <a:xfrm>
          <a:off x="6921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128134</xdr:rowOff>
    </xdr:from>
    <xdr:ext cx="534377" cy="259045"/>
    <xdr:sp macro="" textlink="">
      <xdr:nvSpPr>
        <xdr:cNvPr id="495" name="テキスト ボックス 494"/>
        <xdr:cNvSpPr txBox="1"/>
      </xdr:nvSpPr>
      <xdr:spPr>
        <a:xfrm>
          <a:off x="6705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135905</xdr:rowOff>
    </xdr:from>
    <xdr:to>
      <xdr:col>85</xdr:col>
      <xdr:colOff>127000</xdr:colOff>
      <xdr:row>38</xdr:row>
      <xdr:rowOff>139700</xdr:rowOff>
    </xdr:to>
    <xdr:cxnSp macro="">
      <xdr:nvCxnSpPr>
        <xdr:cNvPr id="522" name="直線コネクタ 521"/>
        <xdr:cNvCxnSpPr/>
      </xdr:nvCxnSpPr>
      <xdr:spPr>
        <a:xfrm>
          <a:off x="15481300" y="6651005"/>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131379</xdr:rowOff>
    </xdr:from>
    <xdr:to>
      <xdr:col>81</xdr:col>
      <xdr:colOff>50800</xdr:colOff>
      <xdr:row>38</xdr:row>
      <xdr:rowOff>135905</xdr:rowOff>
    </xdr:to>
    <xdr:cxnSp macro="">
      <xdr:nvCxnSpPr>
        <xdr:cNvPr id="525" name="直線コネクタ 524"/>
        <xdr:cNvCxnSpPr/>
      </xdr:nvCxnSpPr>
      <xdr:spPr>
        <a:xfrm>
          <a:off x="14592300" y="6646479"/>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131379</xdr:rowOff>
    </xdr:from>
    <xdr:to>
      <xdr:col>76</xdr:col>
      <xdr:colOff>114300</xdr:colOff>
      <xdr:row>38</xdr:row>
      <xdr:rowOff>135631</xdr:rowOff>
    </xdr:to>
    <xdr:cxnSp macro="">
      <xdr:nvCxnSpPr>
        <xdr:cNvPr id="528" name="直線コネクタ 527"/>
        <xdr:cNvCxnSpPr/>
      </xdr:nvCxnSpPr>
      <xdr:spPr>
        <a:xfrm flipV="1">
          <a:off x="13703300" y="664647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132202</xdr:rowOff>
    </xdr:from>
    <xdr:to>
      <xdr:col>71</xdr:col>
      <xdr:colOff>177800</xdr:colOff>
      <xdr:row>38</xdr:row>
      <xdr:rowOff>135631</xdr:rowOff>
    </xdr:to>
    <xdr:cxnSp macro="">
      <xdr:nvCxnSpPr>
        <xdr:cNvPr id="531" name="直線コネクタ 530"/>
        <xdr:cNvCxnSpPr/>
      </xdr:nvCxnSpPr>
      <xdr:spPr>
        <a:xfrm>
          <a:off x="12814300" y="66473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85105</xdr:rowOff>
    </xdr:from>
    <xdr:to>
      <xdr:col>81</xdr:col>
      <xdr:colOff>101600</xdr:colOff>
      <xdr:row>39</xdr:row>
      <xdr:rowOff>15255</xdr:rowOff>
    </xdr:to>
    <xdr:sp macro="" textlink="">
      <xdr:nvSpPr>
        <xdr:cNvPr id="543" name="楕円 542"/>
        <xdr:cNvSpPr/>
      </xdr:nvSpPr>
      <xdr:spPr>
        <a:xfrm>
          <a:off x="15430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6382</xdr:rowOff>
    </xdr:from>
    <xdr:ext cx="313932" cy="259045"/>
    <xdr:sp macro="" textlink="">
      <xdr:nvSpPr>
        <xdr:cNvPr id="544" name="テキスト ボックス 543"/>
        <xdr:cNvSpPr txBox="1"/>
      </xdr:nvSpPr>
      <xdr:spPr>
        <a:xfrm>
          <a:off x="15324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80579</xdr:rowOff>
    </xdr:from>
    <xdr:to>
      <xdr:col>76</xdr:col>
      <xdr:colOff>165100</xdr:colOff>
      <xdr:row>39</xdr:row>
      <xdr:rowOff>10729</xdr:rowOff>
    </xdr:to>
    <xdr:sp macro="" textlink="">
      <xdr:nvSpPr>
        <xdr:cNvPr id="545" name="楕円 544"/>
        <xdr:cNvSpPr/>
      </xdr:nvSpPr>
      <xdr:spPr>
        <a:xfrm>
          <a:off x="14541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1856</xdr:rowOff>
    </xdr:from>
    <xdr:ext cx="378565" cy="259045"/>
    <xdr:sp macro="" textlink="">
      <xdr:nvSpPr>
        <xdr:cNvPr id="546" name="テキスト ボックス 545"/>
        <xdr:cNvSpPr txBox="1"/>
      </xdr:nvSpPr>
      <xdr:spPr>
        <a:xfrm>
          <a:off x="14403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84831</xdr:rowOff>
    </xdr:from>
    <xdr:to>
      <xdr:col>72</xdr:col>
      <xdr:colOff>38100</xdr:colOff>
      <xdr:row>39</xdr:row>
      <xdr:rowOff>14981</xdr:rowOff>
    </xdr:to>
    <xdr:sp macro="" textlink="">
      <xdr:nvSpPr>
        <xdr:cNvPr id="547" name="楕円 546"/>
        <xdr:cNvSpPr/>
      </xdr:nvSpPr>
      <xdr:spPr>
        <a:xfrm>
          <a:off x="13652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6108</xdr:rowOff>
    </xdr:from>
    <xdr:ext cx="313932" cy="259045"/>
    <xdr:sp macro="" textlink="">
      <xdr:nvSpPr>
        <xdr:cNvPr id="548" name="テキスト ボックス 547"/>
        <xdr:cNvSpPr txBox="1"/>
      </xdr:nvSpPr>
      <xdr:spPr>
        <a:xfrm>
          <a:off x="13546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81402</xdr:rowOff>
    </xdr:from>
    <xdr:to>
      <xdr:col>67</xdr:col>
      <xdr:colOff>101600</xdr:colOff>
      <xdr:row>39</xdr:row>
      <xdr:rowOff>11552</xdr:rowOff>
    </xdr:to>
    <xdr:sp macro="" textlink="">
      <xdr:nvSpPr>
        <xdr:cNvPr id="549" name="楕円 548"/>
        <xdr:cNvSpPr/>
      </xdr:nvSpPr>
      <xdr:spPr>
        <a:xfrm>
          <a:off x="12763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2679</xdr:rowOff>
    </xdr:from>
    <xdr:ext cx="378565" cy="259045"/>
    <xdr:sp macro="" textlink="">
      <xdr:nvSpPr>
        <xdr:cNvPr id="550" name="テキスト ボックス 549"/>
        <xdr:cNvSpPr txBox="1"/>
      </xdr:nvSpPr>
      <xdr:spPr>
        <a:xfrm>
          <a:off x="12625017" y="6689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47895</xdr:rowOff>
    </xdr:from>
    <xdr:to>
      <xdr:col>85</xdr:col>
      <xdr:colOff>127000</xdr:colOff>
      <xdr:row>78</xdr:row>
      <xdr:rowOff>78321</xdr:rowOff>
    </xdr:to>
    <xdr:cxnSp macro="">
      <xdr:nvCxnSpPr>
        <xdr:cNvPr id="627" name="直線コネクタ 626"/>
        <xdr:cNvCxnSpPr/>
      </xdr:nvCxnSpPr>
      <xdr:spPr>
        <a:xfrm flipV="1">
          <a:off x="15481300" y="13420995"/>
          <a:ext cx="8382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78321</xdr:rowOff>
    </xdr:from>
    <xdr:to>
      <xdr:col>81</xdr:col>
      <xdr:colOff>50800</xdr:colOff>
      <xdr:row>78</xdr:row>
      <xdr:rowOff>96472</xdr:rowOff>
    </xdr:to>
    <xdr:cxnSp macro="">
      <xdr:nvCxnSpPr>
        <xdr:cNvPr id="630" name="直線コネクタ 629"/>
        <xdr:cNvCxnSpPr/>
      </xdr:nvCxnSpPr>
      <xdr:spPr>
        <a:xfrm flipV="1">
          <a:off x="14592300" y="1345142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96472</xdr:rowOff>
    </xdr:from>
    <xdr:to>
      <xdr:col>76</xdr:col>
      <xdr:colOff>114300</xdr:colOff>
      <xdr:row>78</xdr:row>
      <xdr:rowOff>130831</xdr:rowOff>
    </xdr:to>
    <xdr:cxnSp macro="">
      <xdr:nvCxnSpPr>
        <xdr:cNvPr id="633" name="直線コネクタ 632"/>
        <xdr:cNvCxnSpPr/>
      </xdr:nvCxnSpPr>
      <xdr:spPr>
        <a:xfrm flipV="1">
          <a:off x="13703300" y="13469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100929</xdr:rowOff>
    </xdr:from>
    <xdr:to>
      <xdr:col>71</xdr:col>
      <xdr:colOff>177800</xdr:colOff>
      <xdr:row>78</xdr:row>
      <xdr:rowOff>130831</xdr:rowOff>
    </xdr:to>
    <xdr:cxnSp macro="">
      <xdr:nvCxnSpPr>
        <xdr:cNvPr id="636" name="直線コネクタ 635"/>
        <xdr:cNvCxnSpPr/>
      </xdr:nvCxnSpPr>
      <xdr:spPr>
        <a:xfrm>
          <a:off x="12814300" y="13474029"/>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168545</xdr:rowOff>
    </xdr:from>
    <xdr:to>
      <xdr:col>85</xdr:col>
      <xdr:colOff>177800</xdr:colOff>
      <xdr:row>78</xdr:row>
      <xdr:rowOff>98695</xdr:rowOff>
    </xdr:to>
    <xdr:sp macro="" textlink="">
      <xdr:nvSpPr>
        <xdr:cNvPr id="646" name="楕円 645"/>
        <xdr:cNvSpPr/>
      </xdr:nvSpPr>
      <xdr:spPr>
        <a:xfrm>
          <a:off x="16268700" y="13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146972</xdr:rowOff>
    </xdr:from>
    <xdr:ext cx="534377" cy="259045"/>
    <xdr:sp macro="" textlink="">
      <xdr:nvSpPr>
        <xdr:cNvPr id="647" name="公債費該当値テキスト"/>
        <xdr:cNvSpPr txBox="1"/>
      </xdr:nvSpPr>
      <xdr:spPr>
        <a:xfrm>
          <a:off x="16370300" y="133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27521</xdr:rowOff>
    </xdr:from>
    <xdr:to>
      <xdr:col>81</xdr:col>
      <xdr:colOff>101600</xdr:colOff>
      <xdr:row>78</xdr:row>
      <xdr:rowOff>129121</xdr:rowOff>
    </xdr:to>
    <xdr:sp macro="" textlink="">
      <xdr:nvSpPr>
        <xdr:cNvPr id="648" name="楕円 647"/>
        <xdr:cNvSpPr/>
      </xdr:nvSpPr>
      <xdr:spPr>
        <a:xfrm>
          <a:off x="154305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120248</xdr:rowOff>
    </xdr:from>
    <xdr:ext cx="534377" cy="259045"/>
    <xdr:sp macro="" textlink="">
      <xdr:nvSpPr>
        <xdr:cNvPr id="649" name="テキスト ボックス 648"/>
        <xdr:cNvSpPr txBox="1"/>
      </xdr:nvSpPr>
      <xdr:spPr>
        <a:xfrm>
          <a:off x="15214111" y="134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45672</xdr:rowOff>
    </xdr:from>
    <xdr:to>
      <xdr:col>76</xdr:col>
      <xdr:colOff>165100</xdr:colOff>
      <xdr:row>78</xdr:row>
      <xdr:rowOff>147272</xdr:rowOff>
    </xdr:to>
    <xdr:sp macro="" textlink="">
      <xdr:nvSpPr>
        <xdr:cNvPr id="650" name="楕円 649"/>
        <xdr:cNvSpPr/>
      </xdr:nvSpPr>
      <xdr:spPr>
        <a:xfrm>
          <a:off x="14541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138399</xdr:rowOff>
    </xdr:from>
    <xdr:ext cx="534377" cy="259045"/>
    <xdr:sp macro="" textlink="">
      <xdr:nvSpPr>
        <xdr:cNvPr id="651" name="テキスト ボックス 650"/>
        <xdr:cNvSpPr txBox="1"/>
      </xdr:nvSpPr>
      <xdr:spPr>
        <a:xfrm>
          <a:off x="14325111" y="135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80031</xdr:rowOff>
    </xdr:from>
    <xdr:to>
      <xdr:col>72</xdr:col>
      <xdr:colOff>38100</xdr:colOff>
      <xdr:row>79</xdr:row>
      <xdr:rowOff>10181</xdr:rowOff>
    </xdr:to>
    <xdr:sp macro="" textlink="">
      <xdr:nvSpPr>
        <xdr:cNvPr id="652" name="楕円 651"/>
        <xdr:cNvSpPr/>
      </xdr:nvSpPr>
      <xdr:spPr>
        <a:xfrm>
          <a:off x="136525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1308</xdr:rowOff>
    </xdr:from>
    <xdr:ext cx="534377" cy="259045"/>
    <xdr:sp macro="" textlink="">
      <xdr:nvSpPr>
        <xdr:cNvPr id="653" name="テキスト ボックス 652"/>
        <xdr:cNvSpPr txBox="1"/>
      </xdr:nvSpPr>
      <xdr:spPr>
        <a:xfrm>
          <a:off x="13436111" y="135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50129</xdr:rowOff>
    </xdr:from>
    <xdr:to>
      <xdr:col>67</xdr:col>
      <xdr:colOff>101600</xdr:colOff>
      <xdr:row>78</xdr:row>
      <xdr:rowOff>151729</xdr:rowOff>
    </xdr:to>
    <xdr:sp macro="" textlink="">
      <xdr:nvSpPr>
        <xdr:cNvPr id="654" name="楕円 653"/>
        <xdr:cNvSpPr/>
      </xdr:nvSpPr>
      <xdr:spPr>
        <a:xfrm>
          <a:off x="12763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142856</xdr:rowOff>
    </xdr:from>
    <xdr:ext cx="534377" cy="259045"/>
    <xdr:sp macro="" textlink="">
      <xdr:nvSpPr>
        <xdr:cNvPr id="655" name="テキスト ボックス 654"/>
        <xdr:cNvSpPr txBox="1"/>
      </xdr:nvSpPr>
      <xdr:spPr>
        <a:xfrm>
          <a:off x="12547111" y="135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131471</xdr:rowOff>
    </xdr:from>
    <xdr:to>
      <xdr:col>85</xdr:col>
      <xdr:colOff>127000</xdr:colOff>
      <xdr:row>96</xdr:row>
      <xdr:rowOff>35401</xdr:rowOff>
    </xdr:to>
    <xdr:cxnSp macro="">
      <xdr:nvCxnSpPr>
        <xdr:cNvPr id="680" name="直線コネクタ 679"/>
        <xdr:cNvCxnSpPr/>
      </xdr:nvCxnSpPr>
      <xdr:spPr>
        <a:xfrm flipV="1">
          <a:off x="15481300" y="16076321"/>
          <a:ext cx="838200" cy="4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1"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43917</xdr:rowOff>
    </xdr:from>
    <xdr:to>
      <xdr:col>81</xdr:col>
      <xdr:colOff>50800</xdr:colOff>
      <xdr:row>96</xdr:row>
      <xdr:rowOff>35401</xdr:rowOff>
    </xdr:to>
    <xdr:cxnSp macro="">
      <xdr:nvCxnSpPr>
        <xdr:cNvPr id="683" name="直線コネクタ 682"/>
        <xdr:cNvCxnSpPr/>
      </xdr:nvCxnSpPr>
      <xdr:spPr>
        <a:xfrm>
          <a:off x="14592300" y="16331667"/>
          <a:ext cx="889000" cy="1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43917</xdr:rowOff>
    </xdr:from>
    <xdr:to>
      <xdr:col>76</xdr:col>
      <xdr:colOff>114300</xdr:colOff>
      <xdr:row>97</xdr:row>
      <xdr:rowOff>18828</xdr:rowOff>
    </xdr:to>
    <xdr:cxnSp macro="">
      <xdr:nvCxnSpPr>
        <xdr:cNvPr id="686" name="直線コネクタ 685"/>
        <xdr:cNvCxnSpPr/>
      </xdr:nvCxnSpPr>
      <xdr:spPr>
        <a:xfrm flipV="1">
          <a:off x="13703300" y="16331667"/>
          <a:ext cx="889000" cy="3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8" name="テキスト ボックス 687"/>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121355</xdr:rowOff>
    </xdr:from>
    <xdr:to>
      <xdr:col>71</xdr:col>
      <xdr:colOff>177800</xdr:colOff>
      <xdr:row>97</xdr:row>
      <xdr:rowOff>18828</xdr:rowOff>
    </xdr:to>
    <xdr:cxnSp macro="">
      <xdr:nvCxnSpPr>
        <xdr:cNvPr id="689" name="直線コネクタ 688"/>
        <xdr:cNvCxnSpPr/>
      </xdr:nvCxnSpPr>
      <xdr:spPr>
        <a:xfrm>
          <a:off x="12814300" y="16409105"/>
          <a:ext cx="889000" cy="2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80671</xdr:rowOff>
    </xdr:from>
    <xdr:to>
      <xdr:col>85</xdr:col>
      <xdr:colOff>177800</xdr:colOff>
      <xdr:row>94</xdr:row>
      <xdr:rowOff>10821</xdr:rowOff>
    </xdr:to>
    <xdr:sp macro="" textlink="">
      <xdr:nvSpPr>
        <xdr:cNvPr id="699" name="楕円 698"/>
        <xdr:cNvSpPr/>
      </xdr:nvSpPr>
      <xdr:spPr>
        <a:xfrm>
          <a:off x="16268700" y="160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103548</xdr:rowOff>
    </xdr:from>
    <xdr:ext cx="534377" cy="259045"/>
    <xdr:sp macro="" textlink="">
      <xdr:nvSpPr>
        <xdr:cNvPr id="700" name="積立金該当値テキスト"/>
        <xdr:cNvSpPr txBox="1"/>
      </xdr:nvSpPr>
      <xdr:spPr>
        <a:xfrm>
          <a:off x="16370300" y="158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156051</xdr:rowOff>
    </xdr:from>
    <xdr:to>
      <xdr:col>81</xdr:col>
      <xdr:colOff>101600</xdr:colOff>
      <xdr:row>96</xdr:row>
      <xdr:rowOff>86201</xdr:rowOff>
    </xdr:to>
    <xdr:sp macro="" textlink="">
      <xdr:nvSpPr>
        <xdr:cNvPr id="701" name="楕円 700"/>
        <xdr:cNvSpPr/>
      </xdr:nvSpPr>
      <xdr:spPr>
        <a:xfrm>
          <a:off x="15430500" y="164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77328</xdr:rowOff>
    </xdr:from>
    <xdr:ext cx="469744" cy="259045"/>
    <xdr:sp macro="" textlink="">
      <xdr:nvSpPr>
        <xdr:cNvPr id="702" name="テキスト ボックス 701"/>
        <xdr:cNvSpPr txBox="1"/>
      </xdr:nvSpPr>
      <xdr:spPr>
        <a:xfrm>
          <a:off x="15246428" y="1653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164567</xdr:rowOff>
    </xdr:from>
    <xdr:to>
      <xdr:col>76</xdr:col>
      <xdr:colOff>165100</xdr:colOff>
      <xdr:row>95</xdr:row>
      <xdr:rowOff>94717</xdr:rowOff>
    </xdr:to>
    <xdr:sp macro="" textlink="">
      <xdr:nvSpPr>
        <xdr:cNvPr id="703" name="楕円 702"/>
        <xdr:cNvSpPr/>
      </xdr:nvSpPr>
      <xdr:spPr>
        <a:xfrm>
          <a:off x="14541500" y="16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111244</xdr:rowOff>
    </xdr:from>
    <xdr:ext cx="469744" cy="259045"/>
    <xdr:sp macro="" textlink="">
      <xdr:nvSpPr>
        <xdr:cNvPr id="704" name="テキスト ボックス 703"/>
        <xdr:cNvSpPr txBox="1"/>
      </xdr:nvSpPr>
      <xdr:spPr>
        <a:xfrm>
          <a:off x="14357428" y="1605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139478</xdr:rowOff>
    </xdr:from>
    <xdr:to>
      <xdr:col>72</xdr:col>
      <xdr:colOff>38100</xdr:colOff>
      <xdr:row>97</xdr:row>
      <xdr:rowOff>69628</xdr:rowOff>
    </xdr:to>
    <xdr:sp macro="" textlink="">
      <xdr:nvSpPr>
        <xdr:cNvPr id="705" name="楕円 704"/>
        <xdr:cNvSpPr/>
      </xdr:nvSpPr>
      <xdr:spPr>
        <a:xfrm>
          <a:off x="13652500" y="165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60755</xdr:rowOff>
    </xdr:from>
    <xdr:ext cx="469744" cy="259045"/>
    <xdr:sp macro="" textlink="">
      <xdr:nvSpPr>
        <xdr:cNvPr id="706" name="テキスト ボックス 705"/>
        <xdr:cNvSpPr txBox="1"/>
      </xdr:nvSpPr>
      <xdr:spPr>
        <a:xfrm>
          <a:off x="13468428" y="166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70555</xdr:rowOff>
    </xdr:from>
    <xdr:to>
      <xdr:col>67</xdr:col>
      <xdr:colOff>101600</xdr:colOff>
      <xdr:row>96</xdr:row>
      <xdr:rowOff>705</xdr:rowOff>
    </xdr:to>
    <xdr:sp macro="" textlink="">
      <xdr:nvSpPr>
        <xdr:cNvPr id="707" name="楕円 706"/>
        <xdr:cNvSpPr/>
      </xdr:nvSpPr>
      <xdr:spPr>
        <a:xfrm>
          <a:off x="12763500" y="163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163282</xdr:rowOff>
    </xdr:from>
    <xdr:ext cx="469744" cy="259045"/>
    <xdr:sp macro="" textlink="">
      <xdr:nvSpPr>
        <xdr:cNvPr id="708" name="テキスト ボックス 707"/>
        <xdr:cNvSpPr txBox="1"/>
      </xdr:nvSpPr>
      <xdr:spPr>
        <a:xfrm>
          <a:off x="12579428" y="164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35230</xdr:rowOff>
    </xdr:from>
    <xdr:to>
      <xdr:col>116</xdr:col>
      <xdr:colOff>63500</xdr:colOff>
      <xdr:row>58</xdr:row>
      <xdr:rowOff>40259</xdr:rowOff>
    </xdr:to>
    <xdr:cxnSp macro="">
      <xdr:nvCxnSpPr>
        <xdr:cNvPr id="794" name="直線コネクタ 793"/>
        <xdr:cNvCxnSpPr/>
      </xdr:nvCxnSpPr>
      <xdr:spPr>
        <a:xfrm>
          <a:off x="21323300" y="997933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31115</xdr:rowOff>
    </xdr:from>
    <xdr:to>
      <xdr:col>111</xdr:col>
      <xdr:colOff>177800</xdr:colOff>
      <xdr:row>58</xdr:row>
      <xdr:rowOff>35230</xdr:rowOff>
    </xdr:to>
    <xdr:cxnSp macro="">
      <xdr:nvCxnSpPr>
        <xdr:cNvPr id="797" name="直線コネクタ 796"/>
        <xdr:cNvCxnSpPr/>
      </xdr:nvCxnSpPr>
      <xdr:spPr>
        <a:xfrm>
          <a:off x="20434300" y="997521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29926</xdr:rowOff>
    </xdr:from>
    <xdr:to>
      <xdr:col>107</xdr:col>
      <xdr:colOff>50800</xdr:colOff>
      <xdr:row>58</xdr:row>
      <xdr:rowOff>31115</xdr:rowOff>
    </xdr:to>
    <xdr:cxnSp macro="">
      <xdr:nvCxnSpPr>
        <xdr:cNvPr id="800" name="直線コネクタ 799"/>
        <xdr:cNvCxnSpPr/>
      </xdr:nvCxnSpPr>
      <xdr:spPr>
        <a:xfrm>
          <a:off x="19545300" y="997402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27777</xdr:rowOff>
    </xdr:from>
    <xdr:to>
      <xdr:col>102</xdr:col>
      <xdr:colOff>114300</xdr:colOff>
      <xdr:row>58</xdr:row>
      <xdr:rowOff>29926</xdr:rowOff>
    </xdr:to>
    <xdr:cxnSp macro="">
      <xdr:nvCxnSpPr>
        <xdr:cNvPr id="803" name="直線コネクタ 802"/>
        <xdr:cNvCxnSpPr/>
      </xdr:nvCxnSpPr>
      <xdr:spPr>
        <a:xfrm>
          <a:off x="18656300" y="997187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160909</xdr:rowOff>
    </xdr:from>
    <xdr:to>
      <xdr:col>116</xdr:col>
      <xdr:colOff>114300</xdr:colOff>
      <xdr:row>58</xdr:row>
      <xdr:rowOff>91059</xdr:rowOff>
    </xdr:to>
    <xdr:sp macro="" textlink="">
      <xdr:nvSpPr>
        <xdr:cNvPr id="813" name="楕円 812"/>
        <xdr:cNvSpPr/>
      </xdr:nvSpPr>
      <xdr:spPr>
        <a:xfrm>
          <a:off x="22110700" y="99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102303</xdr:rowOff>
    </xdr:from>
    <xdr:ext cx="469744" cy="259045"/>
    <xdr:sp macro="" textlink="">
      <xdr:nvSpPr>
        <xdr:cNvPr id="814" name="貸付金該当値テキスト"/>
        <xdr:cNvSpPr txBox="1"/>
      </xdr:nvSpPr>
      <xdr:spPr>
        <a:xfrm>
          <a:off x="22212300" y="98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155880</xdr:rowOff>
    </xdr:from>
    <xdr:to>
      <xdr:col>112</xdr:col>
      <xdr:colOff>38100</xdr:colOff>
      <xdr:row>58</xdr:row>
      <xdr:rowOff>86030</xdr:rowOff>
    </xdr:to>
    <xdr:sp macro="" textlink="">
      <xdr:nvSpPr>
        <xdr:cNvPr id="815" name="楕円 814"/>
        <xdr:cNvSpPr/>
      </xdr:nvSpPr>
      <xdr:spPr>
        <a:xfrm>
          <a:off x="212725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77157</xdr:rowOff>
    </xdr:from>
    <xdr:ext cx="469744" cy="259045"/>
    <xdr:sp macro="" textlink="">
      <xdr:nvSpPr>
        <xdr:cNvPr id="816" name="テキスト ボックス 815"/>
        <xdr:cNvSpPr txBox="1"/>
      </xdr:nvSpPr>
      <xdr:spPr>
        <a:xfrm>
          <a:off x="21088428" y="100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151765</xdr:rowOff>
    </xdr:from>
    <xdr:to>
      <xdr:col>107</xdr:col>
      <xdr:colOff>101600</xdr:colOff>
      <xdr:row>58</xdr:row>
      <xdr:rowOff>81915</xdr:rowOff>
    </xdr:to>
    <xdr:sp macro="" textlink="">
      <xdr:nvSpPr>
        <xdr:cNvPr id="817" name="楕円 816"/>
        <xdr:cNvSpPr/>
      </xdr:nvSpPr>
      <xdr:spPr>
        <a:xfrm>
          <a:off x="20383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73042</xdr:rowOff>
    </xdr:from>
    <xdr:ext cx="469744" cy="259045"/>
    <xdr:sp macro="" textlink="">
      <xdr:nvSpPr>
        <xdr:cNvPr id="818" name="テキスト ボックス 817"/>
        <xdr:cNvSpPr txBox="1"/>
      </xdr:nvSpPr>
      <xdr:spPr>
        <a:xfrm>
          <a:off x="20199428"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150576</xdr:rowOff>
    </xdr:from>
    <xdr:to>
      <xdr:col>102</xdr:col>
      <xdr:colOff>165100</xdr:colOff>
      <xdr:row>58</xdr:row>
      <xdr:rowOff>80726</xdr:rowOff>
    </xdr:to>
    <xdr:sp macro="" textlink="">
      <xdr:nvSpPr>
        <xdr:cNvPr id="819" name="楕円 818"/>
        <xdr:cNvSpPr/>
      </xdr:nvSpPr>
      <xdr:spPr>
        <a:xfrm>
          <a:off x="19494500" y="99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71853</xdr:rowOff>
    </xdr:from>
    <xdr:ext cx="469744" cy="259045"/>
    <xdr:sp macro="" textlink="">
      <xdr:nvSpPr>
        <xdr:cNvPr id="820" name="テキスト ボックス 819"/>
        <xdr:cNvSpPr txBox="1"/>
      </xdr:nvSpPr>
      <xdr:spPr>
        <a:xfrm>
          <a:off x="19310428" y="100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148427</xdr:rowOff>
    </xdr:from>
    <xdr:to>
      <xdr:col>98</xdr:col>
      <xdr:colOff>38100</xdr:colOff>
      <xdr:row>58</xdr:row>
      <xdr:rowOff>78577</xdr:rowOff>
    </xdr:to>
    <xdr:sp macro="" textlink="">
      <xdr:nvSpPr>
        <xdr:cNvPr id="821" name="楕円 820"/>
        <xdr:cNvSpPr/>
      </xdr:nvSpPr>
      <xdr:spPr>
        <a:xfrm>
          <a:off x="18605500" y="9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69704</xdr:rowOff>
    </xdr:from>
    <xdr:ext cx="469744" cy="259045"/>
    <xdr:sp macro="" textlink="">
      <xdr:nvSpPr>
        <xdr:cNvPr id="822" name="テキスト ボックス 821"/>
        <xdr:cNvSpPr txBox="1"/>
      </xdr:nvSpPr>
      <xdr:spPr>
        <a:xfrm>
          <a:off x="18421428" y="1001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24715</xdr:rowOff>
    </xdr:from>
    <xdr:to>
      <xdr:col>116</xdr:col>
      <xdr:colOff>63500</xdr:colOff>
      <xdr:row>76</xdr:row>
      <xdr:rowOff>49037</xdr:rowOff>
    </xdr:to>
    <xdr:cxnSp macro="">
      <xdr:nvCxnSpPr>
        <xdr:cNvPr id="850" name="直線コネクタ 849"/>
        <xdr:cNvCxnSpPr/>
      </xdr:nvCxnSpPr>
      <xdr:spPr>
        <a:xfrm flipV="1">
          <a:off x="21323300" y="13054915"/>
          <a:ext cx="8382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49037</xdr:rowOff>
    </xdr:from>
    <xdr:to>
      <xdr:col>111</xdr:col>
      <xdr:colOff>177800</xdr:colOff>
      <xdr:row>76</xdr:row>
      <xdr:rowOff>50820</xdr:rowOff>
    </xdr:to>
    <xdr:cxnSp macro="">
      <xdr:nvCxnSpPr>
        <xdr:cNvPr id="853" name="直線コネクタ 852"/>
        <xdr:cNvCxnSpPr/>
      </xdr:nvCxnSpPr>
      <xdr:spPr>
        <a:xfrm flipV="1">
          <a:off x="20434300" y="1307923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128224</xdr:rowOff>
    </xdr:from>
    <xdr:to>
      <xdr:col>107</xdr:col>
      <xdr:colOff>50800</xdr:colOff>
      <xdr:row>76</xdr:row>
      <xdr:rowOff>50820</xdr:rowOff>
    </xdr:to>
    <xdr:cxnSp macro="">
      <xdr:nvCxnSpPr>
        <xdr:cNvPr id="856" name="直線コネクタ 855"/>
        <xdr:cNvCxnSpPr/>
      </xdr:nvCxnSpPr>
      <xdr:spPr>
        <a:xfrm>
          <a:off x="19545300" y="12986974"/>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128224</xdr:rowOff>
    </xdr:from>
    <xdr:to>
      <xdr:col>102</xdr:col>
      <xdr:colOff>114300</xdr:colOff>
      <xdr:row>76</xdr:row>
      <xdr:rowOff>170881</xdr:rowOff>
    </xdr:to>
    <xdr:cxnSp macro="">
      <xdr:nvCxnSpPr>
        <xdr:cNvPr id="859" name="直線コネクタ 858"/>
        <xdr:cNvCxnSpPr/>
      </xdr:nvCxnSpPr>
      <xdr:spPr>
        <a:xfrm flipV="1">
          <a:off x="18656300" y="12986974"/>
          <a:ext cx="889000" cy="2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1" name="テキスト ボックス 860"/>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145364</xdr:rowOff>
    </xdr:from>
    <xdr:to>
      <xdr:col>116</xdr:col>
      <xdr:colOff>114300</xdr:colOff>
      <xdr:row>76</xdr:row>
      <xdr:rowOff>75515</xdr:rowOff>
    </xdr:to>
    <xdr:sp macro="" textlink="">
      <xdr:nvSpPr>
        <xdr:cNvPr id="869" name="楕円 868"/>
        <xdr:cNvSpPr/>
      </xdr:nvSpPr>
      <xdr:spPr>
        <a:xfrm>
          <a:off x="22110700" y="13004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123792</xdr:rowOff>
    </xdr:from>
    <xdr:ext cx="534377" cy="259045"/>
    <xdr:sp macro="" textlink="">
      <xdr:nvSpPr>
        <xdr:cNvPr id="870" name="繰出金該当値テキスト"/>
        <xdr:cNvSpPr txBox="1"/>
      </xdr:nvSpPr>
      <xdr:spPr>
        <a:xfrm>
          <a:off x="22212300"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169687</xdr:rowOff>
    </xdr:from>
    <xdr:to>
      <xdr:col>112</xdr:col>
      <xdr:colOff>38100</xdr:colOff>
      <xdr:row>76</xdr:row>
      <xdr:rowOff>99837</xdr:rowOff>
    </xdr:to>
    <xdr:sp macro="" textlink="">
      <xdr:nvSpPr>
        <xdr:cNvPr id="871" name="楕円 870"/>
        <xdr:cNvSpPr/>
      </xdr:nvSpPr>
      <xdr:spPr>
        <a:xfrm>
          <a:off x="21272500" y="130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72" name="テキスト ボックス 871"/>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xdr:rowOff>
    </xdr:from>
    <xdr:to>
      <xdr:col>107</xdr:col>
      <xdr:colOff>101600</xdr:colOff>
      <xdr:row>76</xdr:row>
      <xdr:rowOff>101620</xdr:rowOff>
    </xdr:to>
    <xdr:sp macro="" textlink="">
      <xdr:nvSpPr>
        <xdr:cNvPr id="873" name="楕円 872"/>
        <xdr:cNvSpPr/>
      </xdr:nvSpPr>
      <xdr:spPr>
        <a:xfrm>
          <a:off x="20383500" y="130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92747</xdr:rowOff>
    </xdr:from>
    <xdr:ext cx="534377" cy="259045"/>
    <xdr:sp macro="" textlink="">
      <xdr:nvSpPr>
        <xdr:cNvPr id="874" name="テキスト ボックス 873"/>
        <xdr:cNvSpPr txBox="1"/>
      </xdr:nvSpPr>
      <xdr:spPr>
        <a:xfrm>
          <a:off x="20167111" y="131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77424</xdr:rowOff>
    </xdr:from>
    <xdr:to>
      <xdr:col>102</xdr:col>
      <xdr:colOff>165100</xdr:colOff>
      <xdr:row>76</xdr:row>
      <xdr:rowOff>7575</xdr:rowOff>
    </xdr:to>
    <xdr:sp macro="" textlink="">
      <xdr:nvSpPr>
        <xdr:cNvPr id="875" name="楕円 874"/>
        <xdr:cNvSpPr/>
      </xdr:nvSpPr>
      <xdr:spPr>
        <a:xfrm>
          <a:off x="19494500" y="12936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170152</xdr:rowOff>
    </xdr:from>
    <xdr:ext cx="534377" cy="259045"/>
    <xdr:sp macro="" textlink="">
      <xdr:nvSpPr>
        <xdr:cNvPr id="876" name="テキスト ボックス 875"/>
        <xdr:cNvSpPr txBox="1"/>
      </xdr:nvSpPr>
      <xdr:spPr>
        <a:xfrm>
          <a:off x="19278111" y="130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120081</xdr:rowOff>
    </xdr:from>
    <xdr:to>
      <xdr:col>98</xdr:col>
      <xdr:colOff>38100</xdr:colOff>
      <xdr:row>77</xdr:row>
      <xdr:rowOff>50231</xdr:rowOff>
    </xdr:to>
    <xdr:sp macro="" textlink="">
      <xdr:nvSpPr>
        <xdr:cNvPr id="877" name="楕円 876"/>
        <xdr:cNvSpPr/>
      </xdr:nvSpPr>
      <xdr:spPr>
        <a:xfrm>
          <a:off x="18605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41358</xdr:rowOff>
    </xdr:from>
    <xdr:ext cx="534377" cy="259045"/>
    <xdr:sp macro="" textlink="">
      <xdr:nvSpPr>
        <xdr:cNvPr id="878" name="テキスト ボックス 877"/>
        <xdr:cNvSpPr txBox="1"/>
      </xdr:nvSpPr>
      <xdr:spPr>
        <a:xfrm>
          <a:off x="18389111" y="132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においては、高齢層職員が退職し、新規採用の若手職員が増加していることにより、給与等が近年減少傾向となっており、類似団体平均を下回る水準で推移している。物件費においては、指定管理者制度の積極的な導入や業務効率化による業務委託への移行などにより増加傾向で推移しており、類似団体平均とほぼ同水準となっている。今後も事務の効率化を図り、人件費と併せて物件費についても抑制に努めていく。扶助費においては、少子高齢化の進行に伴い増加傾向であるが、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おいては、経済対策臨時福祉給付金（明許）が皆減となったことが影響し、減少した。引き続き、類似団体平均を下回る水準で移行しているが、今後も必要なサービスや支援体制を維持するため、事業の見直しや事務の効率化を図り効果的な財政運営に努める。補助費等においては、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に大手自動車会社への市税等過誤納金払戻金が発生したと影響で大きく増加したが、以降は経常的な補助金の見直し等により減少が続いている。今後も補助金の必要性をよく検討した上で必要な見直しを行い、適正な執行に努める。普通建設事業費においては、保育所等整備事業補助金や市民総合体育館アリーナ床改修工事の実施等により増加となった。今後も既存施設の長寿命化に係る経費や入曽駅周辺整備や都市計画道路整備などが予定されていることから増加が見込まれるが、計画的な事業の実施に努める。公債費においては、市営住宅鵜ノ木団地</a:t>
          </a:r>
          <a:r>
            <a:rPr kumimoji="1" lang="en-US" altLang="ja-JP" sz="1150">
              <a:latin typeface="ＭＳ Ｐゴシック" panose="020B0600070205080204" pitchFamily="50" charset="-128"/>
              <a:ea typeface="ＭＳ Ｐゴシック" panose="020B0600070205080204" pitchFamily="50" charset="-128"/>
            </a:rPr>
            <a:t>A</a:t>
          </a:r>
          <a:r>
            <a:rPr kumimoji="1" lang="ja-JP" altLang="en-US" sz="1150">
              <a:latin typeface="ＭＳ Ｐゴシック" panose="020B0600070205080204" pitchFamily="50" charset="-128"/>
              <a:ea typeface="ＭＳ Ｐゴシック" panose="020B0600070205080204" pitchFamily="50" charset="-128"/>
            </a:rPr>
            <a:t>棟取得に係る元金償還が開始したことなどにより、前年度より増加した。今後も起債対象事業の適切な選択を行い、世代間負担の公平化を図るとともに財政の健全化を確保した運営に努めていく。積立金においては、今後実施する事業の予定を見越し、都市基盤整備基金積立金や教育施設整備基金積立金等を増額したことなどにより大きく増加したもので、今後も歳出経費抑制の中で適正な基金運用に努める。繰出金においては、高齢化の進行により介護保険特別会計や後期高齢者医療特別会計への繰出金が増加傾向となっており、今後は特別会計においても事務の効率化を図るなど適正な執行に努めていく。</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59690</xdr:rowOff>
    </xdr:to>
    <xdr:cxnSp macro="">
      <xdr:nvCxnSpPr>
        <xdr:cNvPr id="61" name="直線コネクタ 60"/>
        <xdr:cNvCxnSpPr/>
      </xdr:nvCxnSpPr>
      <xdr:spPr>
        <a:xfrm flipV="1">
          <a:off x="3797300" y="6045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0</xdr:rowOff>
    </xdr:from>
    <xdr:to>
      <xdr:col>19</xdr:col>
      <xdr:colOff>177800</xdr:colOff>
      <xdr:row>35</xdr:row>
      <xdr:rowOff>59690</xdr:rowOff>
    </xdr:to>
    <xdr:cxnSp macro="">
      <xdr:nvCxnSpPr>
        <xdr:cNvPr id="64" name="直線コネクタ 63"/>
        <xdr:cNvCxnSpPr/>
      </xdr:nvCxnSpPr>
      <xdr:spPr>
        <a:xfrm>
          <a:off x="2908300" y="600075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0</xdr:rowOff>
    </xdr:from>
    <xdr:to>
      <xdr:col>15</xdr:col>
      <xdr:colOff>50800</xdr:colOff>
      <xdr:row>35</xdr:row>
      <xdr:rowOff>0</xdr:rowOff>
    </xdr:to>
    <xdr:cxnSp macro="">
      <xdr:nvCxnSpPr>
        <xdr:cNvPr id="67" name="直線コネクタ 66"/>
        <xdr:cNvCxnSpPr/>
      </xdr:nvCxnSpPr>
      <xdr:spPr>
        <a:xfrm>
          <a:off x="2019300" y="5829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0</xdr:rowOff>
    </xdr:from>
    <xdr:to>
      <xdr:col>10</xdr:col>
      <xdr:colOff>114300</xdr:colOff>
      <xdr:row>34</xdr:row>
      <xdr:rowOff>40640</xdr:rowOff>
    </xdr:to>
    <xdr:cxnSp macro="">
      <xdr:nvCxnSpPr>
        <xdr:cNvPr id="70" name="直線コネクタ 69"/>
        <xdr:cNvCxnSpPr/>
      </xdr:nvCxnSpPr>
      <xdr:spPr>
        <a:xfrm flipV="1">
          <a:off x="1130300" y="58293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80" name="楕円 79"/>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469744" cy="259045"/>
    <xdr:sp macro="" textlink="">
      <xdr:nvSpPr>
        <xdr:cNvPr id="81" name="議会費該当値テキスト"/>
        <xdr:cNvSpPr txBox="1"/>
      </xdr:nvSpPr>
      <xdr:spPr>
        <a:xfrm>
          <a:off x="46863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2" name="楕円 81"/>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101617</xdr:rowOff>
    </xdr:from>
    <xdr:ext cx="469744" cy="259045"/>
    <xdr:sp macro="" textlink="">
      <xdr:nvSpPr>
        <xdr:cNvPr id="83" name="テキスト ボックス 82"/>
        <xdr:cNvSpPr txBox="1"/>
      </xdr:nvSpPr>
      <xdr:spPr>
        <a:xfrm>
          <a:off x="3562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120650</xdr:rowOff>
    </xdr:from>
    <xdr:to>
      <xdr:col>15</xdr:col>
      <xdr:colOff>101600</xdr:colOff>
      <xdr:row>35</xdr:row>
      <xdr:rowOff>50800</xdr:rowOff>
    </xdr:to>
    <xdr:sp macro="" textlink="">
      <xdr:nvSpPr>
        <xdr:cNvPr id="84" name="楕円 83"/>
        <xdr:cNvSpPr/>
      </xdr:nvSpPr>
      <xdr:spPr>
        <a:xfrm>
          <a:off x="2857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41927</xdr:rowOff>
    </xdr:from>
    <xdr:ext cx="469744" cy="259045"/>
    <xdr:sp macro="" textlink="">
      <xdr:nvSpPr>
        <xdr:cNvPr id="85" name="テキスト ボックス 84"/>
        <xdr:cNvSpPr txBox="1"/>
      </xdr:nvSpPr>
      <xdr:spPr>
        <a:xfrm>
          <a:off x="2673428" y="604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120650</xdr:rowOff>
    </xdr:from>
    <xdr:to>
      <xdr:col>10</xdr:col>
      <xdr:colOff>165100</xdr:colOff>
      <xdr:row>34</xdr:row>
      <xdr:rowOff>50800</xdr:rowOff>
    </xdr:to>
    <xdr:sp macro="" textlink="">
      <xdr:nvSpPr>
        <xdr:cNvPr id="86" name="楕円 85"/>
        <xdr:cNvSpPr/>
      </xdr:nvSpPr>
      <xdr:spPr>
        <a:xfrm>
          <a:off x="1968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41927</xdr:rowOff>
    </xdr:from>
    <xdr:ext cx="469744" cy="259045"/>
    <xdr:sp macro="" textlink="">
      <xdr:nvSpPr>
        <xdr:cNvPr id="87" name="テキスト ボックス 86"/>
        <xdr:cNvSpPr txBox="1"/>
      </xdr:nvSpPr>
      <xdr:spPr>
        <a:xfrm>
          <a:off x="1784428"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161290</xdr:rowOff>
    </xdr:from>
    <xdr:to>
      <xdr:col>6</xdr:col>
      <xdr:colOff>38100</xdr:colOff>
      <xdr:row>34</xdr:row>
      <xdr:rowOff>91440</xdr:rowOff>
    </xdr:to>
    <xdr:sp macro="" textlink="">
      <xdr:nvSpPr>
        <xdr:cNvPr id="88" name="楕円 87"/>
        <xdr:cNvSpPr/>
      </xdr:nvSpPr>
      <xdr:spPr>
        <a:xfrm>
          <a:off x="1079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82567</xdr:rowOff>
    </xdr:from>
    <xdr:ext cx="469744" cy="259045"/>
    <xdr:sp macro="" textlink="">
      <xdr:nvSpPr>
        <xdr:cNvPr id="89" name="テキスト ボックス 88"/>
        <xdr:cNvSpPr txBox="1"/>
      </xdr:nvSpPr>
      <xdr:spPr>
        <a:xfrm>
          <a:off x="895428"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147930</xdr:rowOff>
    </xdr:from>
    <xdr:to>
      <xdr:col>24</xdr:col>
      <xdr:colOff>63500</xdr:colOff>
      <xdr:row>56</xdr:row>
      <xdr:rowOff>112192</xdr:rowOff>
    </xdr:to>
    <xdr:cxnSp macro="">
      <xdr:nvCxnSpPr>
        <xdr:cNvPr id="119" name="直線コネクタ 118"/>
        <xdr:cNvCxnSpPr/>
      </xdr:nvCxnSpPr>
      <xdr:spPr>
        <a:xfrm flipV="1">
          <a:off x="3797300" y="9577680"/>
          <a:ext cx="838200" cy="1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61595</xdr:rowOff>
    </xdr:from>
    <xdr:to>
      <xdr:col>19</xdr:col>
      <xdr:colOff>177800</xdr:colOff>
      <xdr:row>56</xdr:row>
      <xdr:rowOff>112192</xdr:rowOff>
    </xdr:to>
    <xdr:cxnSp macro="">
      <xdr:nvCxnSpPr>
        <xdr:cNvPr id="122" name="直線コネクタ 121"/>
        <xdr:cNvCxnSpPr/>
      </xdr:nvCxnSpPr>
      <xdr:spPr>
        <a:xfrm>
          <a:off x="2908300" y="9491345"/>
          <a:ext cx="889000" cy="2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37554</xdr:rowOff>
    </xdr:from>
    <xdr:to>
      <xdr:col>15</xdr:col>
      <xdr:colOff>50800</xdr:colOff>
      <xdr:row>55</xdr:row>
      <xdr:rowOff>61595</xdr:rowOff>
    </xdr:to>
    <xdr:cxnSp macro="">
      <xdr:nvCxnSpPr>
        <xdr:cNvPr id="125" name="直線コネクタ 124"/>
        <xdr:cNvCxnSpPr/>
      </xdr:nvCxnSpPr>
      <xdr:spPr>
        <a:xfrm>
          <a:off x="2019300" y="9467304"/>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68605</xdr:rowOff>
    </xdr:from>
    <xdr:to>
      <xdr:col>10</xdr:col>
      <xdr:colOff>114300</xdr:colOff>
      <xdr:row>55</xdr:row>
      <xdr:rowOff>37554</xdr:rowOff>
    </xdr:to>
    <xdr:cxnSp macro="">
      <xdr:nvCxnSpPr>
        <xdr:cNvPr id="128" name="直線コネクタ 127"/>
        <xdr:cNvCxnSpPr/>
      </xdr:nvCxnSpPr>
      <xdr:spPr>
        <a:xfrm>
          <a:off x="1130300" y="9326905"/>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97130</xdr:rowOff>
    </xdr:from>
    <xdr:to>
      <xdr:col>24</xdr:col>
      <xdr:colOff>114300</xdr:colOff>
      <xdr:row>56</xdr:row>
      <xdr:rowOff>27280</xdr:rowOff>
    </xdr:to>
    <xdr:sp macro="" textlink="">
      <xdr:nvSpPr>
        <xdr:cNvPr id="138" name="楕円 137"/>
        <xdr:cNvSpPr/>
      </xdr:nvSpPr>
      <xdr:spPr>
        <a:xfrm>
          <a:off x="4584700" y="95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75557</xdr:rowOff>
    </xdr:from>
    <xdr:ext cx="534377" cy="259045"/>
    <xdr:sp macro="" textlink="">
      <xdr:nvSpPr>
        <xdr:cNvPr id="139" name="総務費該当値テキスト"/>
        <xdr:cNvSpPr txBox="1"/>
      </xdr:nvSpPr>
      <xdr:spPr>
        <a:xfrm>
          <a:off x="4686300" y="95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61392</xdr:rowOff>
    </xdr:from>
    <xdr:to>
      <xdr:col>20</xdr:col>
      <xdr:colOff>38100</xdr:colOff>
      <xdr:row>56</xdr:row>
      <xdr:rowOff>162992</xdr:rowOff>
    </xdr:to>
    <xdr:sp macro="" textlink="">
      <xdr:nvSpPr>
        <xdr:cNvPr id="140" name="楕円 139"/>
        <xdr:cNvSpPr/>
      </xdr:nvSpPr>
      <xdr:spPr>
        <a:xfrm>
          <a:off x="3746500" y="96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154119</xdr:rowOff>
    </xdr:from>
    <xdr:ext cx="534377" cy="259045"/>
    <xdr:sp macro="" textlink="">
      <xdr:nvSpPr>
        <xdr:cNvPr id="141" name="テキスト ボックス 140"/>
        <xdr:cNvSpPr txBox="1"/>
      </xdr:nvSpPr>
      <xdr:spPr>
        <a:xfrm>
          <a:off x="3530111" y="97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10795</xdr:rowOff>
    </xdr:from>
    <xdr:to>
      <xdr:col>15</xdr:col>
      <xdr:colOff>101600</xdr:colOff>
      <xdr:row>55</xdr:row>
      <xdr:rowOff>112395</xdr:rowOff>
    </xdr:to>
    <xdr:sp macro="" textlink="">
      <xdr:nvSpPr>
        <xdr:cNvPr id="142" name="楕円 141"/>
        <xdr:cNvSpPr/>
      </xdr:nvSpPr>
      <xdr:spPr>
        <a:xfrm>
          <a:off x="2857500" y="94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103522</xdr:rowOff>
    </xdr:from>
    <xdr:ext cx="534377" cy="259045"/>
    <xdr:sp macro="" textlink="">
      <xdr:nvSpPr>
        <xdr:cNvPr id="143" name="テキスト ボックス 142"/>
        <xdr:cNvSpPr txBox="1"/>
      </xdr:nvSpPr>
      <xdr:spPr>
        <a:xfrm>
          <a:off x="2641111" y="95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158204</xdr:rowOff>
    </xdr:from>
    <xdr:to>
      <xdr:col>10</xdr:col>
      <xdr:colOff>165100</xdr:colOff>
      <xdr:row>55</xdr:row>
      <xdr:rowOff>88354</xdr:rowOff>
    </xdr:to>
    <xdr:sp macro="" textlink="">
      <xdr:nvSpPr>
        <xdr:cNvPr id="144" name="楕円 143"/>
        <xdr:cNvSpPr/>
      </xdr:nvSpPr>
      <xdr:spPr>
        <a:xfrm>
          <a:off x="1968500" y="94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104881</xdr:rowOff>
    </xdr:from>
    <xdr:ext cx="534377" cy="259045"/>
    <xdr:sp macro="" textlink="">
      <xdr:nvSpPr>
        <xdr:cNvPr id="145" name="テキスト ボックス 144"/>
        <xdr:cNvSpPr txBox="1"/>
      </xdr:nvSpPr>
      <xdr:spPr>
        <a:xfrm>
          <a:off x="1752111" y="91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17805</xdr:rowOff>
    </xdr:from>
    <xdr:to>
      <xdr:col>6</xdr:col>
      <xdr:colOff>38100</xdr:colOff>
      <xdr:row>54</xdr:row>
      <xdr:rowOff>119405</xdr:rowOff>
    </xdr:to>
    <xdr:sp macro="" textlink="">
      <xdr:nvSpPr>
        <xdr:cNvPr id="146" name="楕円 145"/>
        <xdr:cNvSpPr/>
      </xdr:nvSpPr>
      <xdr:spPr>
        <a:xfrm>
          <a:off x="1079500" y="92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135932</xdr:rowOff>
    </xdr:from>
    <xdr:ext cx="534377" cy="259045"/>
    <xdr:sp macro="" textlink="">
      <xdr:nvSpPr>
        <xdr:cNvPr id="147" name="テキスト ボックス 146"/>
        <xdr:cNvSpPr txBox="1"/>
      </xdr:nvSpPr>
      <xdr:spPr>
        <a:xfrm>
          <a:off x="863111" y="90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123904</xdr:rowOff>
    </xdr:from>
    <xdr:to>
      <xdr:col>24</xdr:col>
      <xdr:colOff>63500</xdr:colOff>
      <xdr:row>77</xdr:row>
      <xdr:rowOff>139134</xdr:rowOff>
    </xdr:to>
    <xdr:cxnSp macro="">
      <xdr:nvCxnSpPr>
        <xdr:cNvPr id="179" name="直線コネクタ 178"/>
        <xdr:cNvCxnSpPr/>
      </xdr:nvCxnSpPr>
      <xdr:spPr>
        <a:xfrm flipV="1">
          <a:off x="3797300" y="13325554"/>
          <a:ext cx="8382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127268</xdr:rowOff>
    </xdr:from>
    <xdr:to>
      <xdr:col>19</xdr:col>
      <xdr:colOff>177800</xdr:colOff>
      <xdr:row>77</xdr:row>
      <xdr:rowOff>139134</xdr:rowOff>
    </xdr:to>
    <xdr:cxnSp macro="">
      <xdr:nvCxnSpPr>
        <xdr:cNvPr id="182" name="直線コネクタ 181"/>
        <xdr:cNvCxnSpPr/>
      </xdr:nvCxnSpPr>
      <xdr:spPr>
        <a:xfrm>
          <a:off x="2908300" y="13328918"/>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121673</xdr:rowOff>
    </xdr:from>
    <xdr:to>
      <xdr:col>15</xdr:col>
      <xdr:colOff>50800</xdr:colOff>
      <xdr:row>77</xdr:row>
      <xdr:rowOff>127268</xdr:rowOff>
    </xdr:to>
    <xdr:cxnSp macro="">
      <xdr:nvCxnSpPr>
        <xdr:cNvPr id="185" name="直線コネクタ 184"/>
        <xdr:cNvCxnSpPr/>
      </xdr:nvCxnSpPr>
      <xdr:spPr>
        <a:xfrm>
          <a:off x="2019300" y="13323323"/>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121673</xdr:rowOff>
    </xdr:from>
    <xdr:to>
      <xdr:col>10</xdr:col>
      <xdr:colOff>114300</xdr:colOff>
      <xdr:row>78</xdr:row>
      <xdr:rowOff>26794</xdr:rowOff>
    </xdr:to>
    <xdr:cxnSp macro="">
      <xdr:nvCxnSpPr>
        <xdr:cNvPr id="188" name="直線コネクタ 187"/>
        <xdr:cNvCxnSpPr/>
      </xdr:nvCxnSpPr>
      <xdr:spPr>
        <a:xfrm flipV="1">
          <a:off x="1130300" y="13323323"/>
          <a:ext cx="889000" cy="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73104</xdr:rowOff>
    </xdr:from>
    <xdr:to>
      <xdr:col>24</xdr:col>
      <xdr:colOff>114300</xdr:colOff>
      <xdr:row>78</xdr:row>
      <xdr:rowOff>3254</xdr:rowOff>
    </xdr:to>
    <xdr:sp macro="" textlink="">
      <xdr:nvSpPr>
        <xdr:cNvPr id="198" name="楕円 197"/>
        <xdr:cNvSpPr/>
      </xdr:nvSpPr>
      <xdr:spPr>
        <a:xfrm>
          <a:off x="4584700" y="132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159481</xdr:rowOff>
    </xdr:from>
    <xdr:ext cx="599010" cy="259045"/>
    <xdr:sp macro="" textlink="">
      <xdr:nvSpPr>
        <xdr:cNvPr id="199" name="民生費該当値テキスト"/>
        <xdr:cNvSpPr txBox="1"/>
      </xdr:nvSpPr>
      <xdr:spPr>
        <a:xfrm>
          <a:off x="4686300" y="131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88334</xdr:rowOff>
    </xdr:from>
    <xdr:to>
      <xdr:col>20</xdr:col>
      <xdr:colOff>38100</xdr:colOff>
      <xdr:row>78</xdr:row>
      <xdr:rowOff>18484</xdr:rowOff>
    </xdr:to>
    <xdr:sp macro="" textlink="">
      <xdr:nvSpPr>
        <xdr:cNvPr id="200" name="楕円 199"/>
        <xdr:cNvSpPr/>
      </xdr:nvSpPr>
      <xdr:spPr>
        <a:xfrm>
          <a:off x="3746500" y="132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9611</xdr:rowOff>
    </xdr:from>
    <xdr:ext cx="599010" cy="259045"/>
    <xdr:sp macro="" textlink="">
      <xdr:nvSpPr>
        <xdr:cNvPr id="201" name="テキスト ボックス 200"/>
        <xdr:cNvSpPr txBox="1"/>
      </xdr:nvSpPr>
      <xdr:spPr>
        <a:xfrm>
          <a:off x="3497795" y="1338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76468</xdr:rowOff>
    </xdr:from>
    <xdr:to>
      <xdr:col>15</xdr:col>
      <xdr:colOff>101600</xdr:colOff>
      <xdr:row>78</xdr:row>
      <xdr:rowOff>6618</xdr:rowOff>
    </xdr:to>
    <xdr:sp macro="" textlink="">
      <xdr:nvSpPr>
        <xdr:cNvPr id="202" name="楕円 201"/>
        <xdr:cNvSpPr/>
      </xdr:nvSpPr>
      <xdr:spPr>
        <a:xfrm>
          <a:off x="2857500" y="132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169195</xdr:rowOff>
    </xdr:from>
    <xdr:ext cx="599010" cy="259045"/>
    <xdr:sp macro="" textlink="">
      <xdr:nvSpPr>
        <xdr:cNvPr id="203" name="テキスト ボックス 202"/>
        <xdr:cNvSpPr txBox="1"/>
      </xdr:nvSpPr>
      <xdr:spPr>
        <a:xfrm>
          <a:off x="2608795" y="133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70873</xdr:rowOff>
    </xdr:from>
    <xdr:to>
      <xdr:col>10</xdr:col>
      <xdr:colOff>165100</xdr:colOff>
      <xdr:row>78</xdr:row>
      <xdr:rowOff>1023</xdr:rowOff>
    </xdr:to>
    <xdr:sp macro="" textlink="">
      <xdr:nvSpPr>
        <xdr:cNvPr id="204" name="楕円 203"/>
        <xdr:cNvSpPr/>
      </xdr:nvSpPr>
      <xdr:spPr>
        <a:xfrm>
          <a:off x="1968500" y="132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163600</xdr:rowOff>
    </xdr:from>
    <xdr:ext cx="599010" cy="259045"/>
    <xdr:sp macro="" textlink="">
      <xdr:nvSpPr>
        <xdr:cNvPr id="205" name="テキスト ボックス 204"/>
        <xdr:cNvSpPr txBox="1"/>
      </xdr:nvSpPr>
      <xdr:spPr>
        <a:xfrm>
          <a:off x="1719795" y="1336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147444</xdr:rowOff>
    </xdr:from>
    <xdr:to>
      <xdr:col>6</xdr:col>
      <xdr:colOff>38100</xdr:colOff>
      <xdr:row>78</xdr:row>
      <xdr:rowOff>77594</xdr:rowOff>
    </xdr:to>
    <xdr:sp macro="" textlink="">
      <xdr:nvSpPr>
        <xdr:cNvPr id="206" name="楕円 205"/>
        <xdr:cNvSpPr/>
      </xdr:nvSpPr>
      <xdr:spPr>
        <a:xfrm>
          <a:off x="1079500" y="133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68721</xdr:rowOff>
    </xdr:from>
    <xdr:ext cx="599010" cy="259045"/>
    <xdr:sp macro="" textlink="">
      <xdr:nvSpPr>
        <xdr:cNvPr id="207" name="テキスト ボックス 206"/>
        <xdr:cNvSpPr txBox="1"/>
      </xdr:nvSpPr>
      <xdr:spPr>
        <a:xfrm>
          <a:off x="830795" y="134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57587</xdr:rowOff>
    </xdr:from>
    <xdr:to>
      <xdr:col>24</xdr:col>
      <xdr:colOff>63500</xdr:colOff>
      <xdr:row>97</xdr:row>
      <xdr:rowOff>72262</xdr:rowOff>
    </xdr:to>
    <xdr:cxnSp macro="">
      <xdr:nvCxnSpPr>
        <xdr:cNvPr id="235" name="直線コネクタ 234"/>
        <xdr:cNvCxnSpPr/>
      </xdr:nvCxnSpPr>
      <xdr:spPr>
        <a:xfrm>
          <a:off x="3797300" y="16688237"/>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57587</xdr:rowOff>
    </xdr:from>
    <xdr:to>
      <xdr:col>19</xdr:col>
      <xdr:colOff>177800</xdr:colOff>
      <xdr:row>97</xdr:row>
      <xdr:rowOff>76515</xdr:rowOff>
    </xdr:to>
    <xdr:cxnSp macro="">
      <xdr:nvCxnSpPr>
        <xdr:cNvPr id="238" name="直線コネクタ 237"/>
        <xdr:cNvCxnSpPr/>
      </xdr:nvCxnSpPr>
      <xdr:spPr>
        <a:xfrm flipV="1">
          <a:off x="2908300" y="16688237"/>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76515</xdr:rowOff>
    </xdr:from>
    <xdr:to>
      <xdr:col>15</xdr:col>
      <xdr:colOff>50800</xdr:colOff>
      <xdr:row>97</xdr:row>
      <xdr:rowOff>92289</xdr:rowOff>
    </xdr:to>
    <xdr:cxnSp macro="">
      <xdr:nvCxnSpPr>
        <xdr:cNvPr id="241" name="直線コネクタ 240"/>
        <xdr:cNvCxnSpPr/>
      </xdr:nvCxnSpPr>
      <xdr:spPr>
        <a:xfrm flipV="1">
          <a:off x="2019300" y="1670716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92289</xdr:rowOff>
    </xdr:from>
    <xdr:to>
      <xdr:col>10</xdr:col>
      <xdr:colOff>114300</xdr:colOff>
      <xdr:row>97</xdr:row>
      <xdr:rowOff>139745</xdr:rowOff>
    </xdr:to>
    <xdr:cxnSp macro="">
      <xdr:nvCxnSpPr>
        <xdr:cNvPr id="244" name="直線コネクタ 243"/>
        <xdr:cNvCxnSpPr/>
      </xdr:nvCxnSpPr>
      <xdr:spPr>
        <a:xfrm flipV="1">
          <a:off x="1130300" y="16722939"/>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21462</xdr:rowOff>
    </xdr:from>
    <xdr:to>
      <xdr:col>24</xdr:col>
      <xdr:colOff>114300</xdr:colOff>
      <xdr:row>97</xdr:row>
      <xdr:rowOff>123062</xdr:rowOff>
    </xdr:to>
    <xdr:sp macro="" textlink="">
      <xdr:nvSpPr>
        <xdr:cNvPr id="254" name="楕円 253"/>
        <xdr:cNvSpPr/>
      </xdr:nvSpPr>
      <xdr:spPr>
        <a:xfrm>
          <a:off x="45847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171339</xdr:rowOff>
    </xdr:from>
    <xdr:ext cx="534377" cy="259045"/>
    <xdr:sp macro="" textlink="">
      <xdr:nvSpPr>
        <xdr:cNvPr id="255" name="衛生費該当値テキスト"/>
        <xdr:cNvSpPr txBox="1"/>
      </xdr:nvSpPr>
      <xdr:spPr>
        <a:xfrm>
          <a:off x="4686300" y="16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6787</xdr:rowOff>
    </xdr:from>
    <xdr:to>
      <xdr:col>20</xdr:col>
      <xdr:colOff>38100</xdr:colOff>
      <xdr:row>97</xdr:row>
      <xdr:rowOff>108387</xdr:rowOff>
    </xdr:to>
    <xdr:sp macro="" textlink="">
      <xdr:nvSpPr>
        <xdr:cNvPr id="256" name="楕円 255"/>
        <xdr:cNvSpPr/>
      </xdr:nvSpPr>
      <xdr:spPr>
        <a:xfrm>
          <a:off x="3746500" y="166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99514</xdr:rowOff>
    </xdr:from>
    <xdr:ext cx="534377" cy="259045"/>
    <xdr:sp macro="" textlink="">
      <xdr:nvSpPr>
        <xdr:cNvPr id="257" name="テキスト ボックス 256"/>
        <xdr:cNvSpPr txBox="1"/>
      </xdr:nvSpPr>
      <xdr:spPr>
        <a:xfrm>
          <a:off x="3530111" y="167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25715</xdr:rowOff>
    </xdr:from>
    <xdr:to>
      <xdr:col>15</xdr:col>
      <xdr:colOff>101600</xdr:colOff>
      <xdr:row>97</xdr:row>
      <xdr:rowOff>127315</xdr:rowOff>
    </xdr:to>
    <xdr:sp macro="" textlink="">
      <xdr:nvSpPr>
        <xdr:cNvPr id="258" name="楕円 257"/>
        <xdr:cNvSpPr/>
      </xdr:nvSpPr>
      <xdr:spPr>
        <a:xfrm>
          <a:off x="2857500" y="166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118442</xdr:rowOff>
    </xdr:from>
    <xdr:ext cx="534377" cy="259045"/>
    <xdr:sp macro="" textlink="">
      <xdr:nvSpPr>
        <xdr:cNvPr id="259" name="テキスト ボックス 258"/>
        <xdr:cNvSpPr txBox="1"/>
      </xdr:nvSpPr>
      <xdr:spPr>
        <a:xfrm>
          <a:off x="2641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41489</xdr:rowOff>
    </xdr:from>
    <xdr:to>
      <xdr:col>10</xdr:col>
      <xdr:colOff>165100</xdr:colOff>
      <xdr:row>97</xdr:row>
      <xdr:rowOff>143089</xdr:rowOff>
    </xdr:to>
    <xdr:sp macro="" textlink="">
      <xdr:nvSpPr>
        <xdr:cNvPr id="260" name="楕円 259"/>
        <xdr:cNvSpPr/>
      </xdr:nvSpPr>
      <xdr:spPr>
        <a:xfrm>
          <a:off x="1968500" y="166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134216</xdr:rowOff>
    </xdr:from>
    <xdr:ext cx="534377" cy="259045"/>
    <xdr:sp macro="" textlink="">
      <xdr:nvSpPr>
        <xdr:cNvPr id="261" name="テキスト ボックス 260"/>
        <xdr:cNvSpPr txBox="1"/>
      </xdr:nvSpPr>
      <xdr:spPr>
        <a:xfrm>
          <a:off x="1752111" y="1676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88945</xdr:rowOff>
    </xdr:from>
    <xdr:to>
      <xdr:col>6</xdr:col>
      <xdr:colOff>38100</xdr:colOff>
      <xdr:row>98</xdr:row>
      <xdr:rowOff>19095</xdr:rowOff>
    </xdr:to>
    <xdr:sp macro="" textlink="">
      <xdr:nvSpPr>
        <xdr:cNvPr id="262" name="楕円 261"/>
        <xdr:cNvSpPr/>
      </xdr:nvSpPr>
      <xdr:spPr>
        <a:xfrm>
          <a:off x="1079500" y="167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10222</xdr:rowOff>
    </xdr:from>
    <xdr:ext cx="534377" cy="259045"/>
    <xdr:sp macro="" textlink="">
      <xdr:nvSpPr>
        <xdr:cNvPr id="263" name="テキスト ボックス 262"/>
        <xdr:cNvSpPr txBox="1"/>
      </xdr:nvSpPr>
      <xdr:spPr>
        <a:xfrm>
          <a:off x="863111" y="168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125222</xdr:rowOff>
    </xdr:from>
    <xdr:to>
      <xdr:col>55</xdr:col>
      <xdr:colOff>0</xdr:colOff>
      <xdr:row>38</xdr:row>
      <xdr:rowOff>94361</xdr:rowOff>
    </xdr:to>
    <xdr:cxnSp macro="">
      <xdr:nvCxnSpPr>
        <xdr:cNvPr id="292" name="直線コネクタ 291"/>
        <xdr:cNvCxnSpPr/>
      </xdr:nvCxnSpPr>
      <xdr:spPr>
        <a:xfrm flipV="1">
          <a:off x="9639300" y="6468872"/>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3" name="労働費平均値テキスト"/>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88074</xdr:rowOff>
    </xdr:from>
    <xdr:to>
      <xdr:col>50</xdr:col>
      <xdr:colOff>114300</xdr:colOff>
      <xdr:row>38</xdr:row>
      <xdr:rowOff>94361</xdr:rowOff>
    </xdr:to>
    <xdr:cxnSp macro="">
      <xdr:nvCxnSpPr>
        <xdr:cNvPr id="295" name="直線コネクタ 294"/>
        <xdr:cNvCxnSpPr/>
      </xdr:nvCxnSpPr>
      <xdr:spPr>
        <a:xfrm>
          <a:off x="8750300" y="660317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75502</xdr:rowOff>
    </xdr:from>
    <xdr:to>
      <xdr:col>45</xdr:col>
      <xdr:colOff>177800</xdr:colOff>
      <xdr:row>38</xdr:row>
      <xdr:rowOff>88074</xdr:rowOff>
    </xdr:to>
    <xdr:cxnSp macro="">
      <xdr:nvCxnSpPr>
        <xdr:cNvPr id="298" name="直線コネクタ 297"/>
        <xdr:cNvCxnSpPr/>
      </xdr:nvCxnSpPr>
      <xdr:spPr>
        <a:xfrm>
          <a:off x="7861300" y="6590602"/>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55118</xdr:rowOff>
    </xdr:from>
    <xdr:to>
      <xdr:col>41</xdr:col>
      <xdr:colOff>50800</xdr:colOff>
      <xdr:row>38</xdr:row>
      <xdr:rowOff>75502</xdr:rowOff>
    </xdr:to>
    <xdr:cxnSp macro="">
      <xdr:nvCxnSpPr>
        <xdr:cNvPr id="301" name="直線コネクタ 300"/>
        <xdr:cNvCxnSpPr/>
      </xdr:nvCxnSpPr>
      <xdr:spPr>
        <a:xfrm>
          <a:off x="6972300" y="6570218"/>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3" name="テキスト ボックス 302"/>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74422</xdr:rowOff>
    </xdr:from>
    <xdr:to>
      <xdr:col>55</xdr:col>
      <xdr:colOff>50800</xdr:colOff>
      <xdr:row>38</xdr:row>
      <xdr:rowOff>4572</xdr:rowOff>
    </xdr:to>
    <xdr:sp macro="" textlink="">
      <xdr:nvSpPr>
        <xdr:cNvPr id="311" name="楕円 310"/>
        <xdr:cNvSpPr/>
      </xdr:nvSpPr>
      <xdr:spPr>
        <a:xfrm>
          <a:off x="104267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97299</xdr:rowOff>
    </xdr:from>
    <xdr:ext cx="469744" cy="259045"/>
    <xdr:sp macro="" textlink="">
      <xdr:nvSpPr>
        <xdr:cNvPr id="312" name="労働費該当値テキスト"/>
        <xdr:cNvSpPr txBox="1"/>
      </xdr:nvSpPr>
      <xdr:spPr>
        <a:xfrm>
          <a:off x="10528300" y="626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43561</xdr:rowOff>
    </xdr:from>
    <xdr:to>
      <xdr:col>50</xdr:col>
      <xdr:colOff>165100</xdr:colOff>
      <xdr:row>38</xdr:row>
      <xdr:rowOff>145161</xdr:rowOff>
    </xdr:to>
    <xdr:sp macro="" textlink="">
      <xdr:nvSpPr>
        <xdr:cNvPr id="313" name="楕円 312"/>
        <xdr:cNvSpPr/>
      </xdr:nvSpPr>
      <xdr:spPr>
        <a:xfrm>
          <a:off x="9588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136288</xdr:rowOff>
    </xdr:from>
    <xdr:ext cx="378565" cy="259045"/>
    <xdr:sp macro="" textlink="">
      <xdr:nvSpPr>
        <xdr:cNvPr id="314" name="テキスト ボックス 313"/>
        <xdr:cNvSpPr txBox="1"/>
      </xdr:nvSpPr>
      <xdr:spPr>
        <a:xfrm>
          <a:off x="9450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37274</xdr:rowOff>
    </xdr:from>
    <xdr:to>
      <xdr:col>46</xdr:col>
      <xdr:colOff>38100</xdr:colOff>
      <xdr:row>38</xdr:row>
      <xdr:rowOff>138874</xdr:rowOff>
    </xdr:to>
    <xdr:sp macro="" textlink="">
      <xdr:nvSpPr>
        <xdr:cNvPr id="315" name="楕円 314"/>
        <xdr:cNvSpPr/>
      </xdr:nvSpPr>
      <xdr:spPr>
        <a:xfrm>
          <a:off x="8699500" y="65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130001</xdr:rowOff>
    </xdr:from>
    <xdr:ext cx="378565" cy="259045"/>
    <xdr:sp macro="" textlink="">
      <xdr:nvSpPr>
        <xdr:cNvPr id="316" name="テキスト ボックス 315"/>
        <xdr:cNvSpPr txBox="1"/>
      </xdr:nvSpPr>
      <xdr:spPr>
        <a:xfrm>
          <a:off x="8561017" y="664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24702</xdr:rowOff>
    </xdr:from>
    <xdr:to>
      <xdr:col>41</xdr:col>
      <xdr:colOff>101600</xdr:colOff>
      <xdr:row>38</xdr:row>
      <xdr:rowOff>126302</xdr:rowOff>
    </xdr:to>
    <xdr:sp macro="" textlink="">
      <xdr:nvSpPr>
        <xdr:cNvPr id="317" name="楕円 316"/>
        <xdr:cNvSpPr/>
      </xdr:nvSpPr>
      <xdr:spPr>
        <a:xfrm>
          <a:off x="7810500" y="65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142829</xdr:rowOff>
    </xdr:from>
    <xdr:ext cx="378565" cy="259045"/>
    <xdr:sp macro="" textlink="">
      <xdr:nvSpPr>
        <xdr:cNvPr id="318" name="テキスト ボックス 317"/>
        <xdr:cNvSpPr txBox="1"/>
      </xdr:nvSpPr>
      <xdr:spPr>
        <a:xfrm>
          <a:off x="7672017" y="631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4318</xdr:rowOff>
    </xdr:from>
    <xdr:to>
      <xdr:col>36</xdr:col>
      <xdr:colOff>165100</xdr:colOff>
      <xdr:row>38</xdr:row>
      <xdr:rowOff>105918</xdr:rowOff>
    </xdr:to>
    <xdr:sp macro="" textlink="">
      <xdr:nvSpPr>
        <xdr:cNvPr id="319" name="楕円 318"/>
        <xdr:cNvSpPr/>
      </xdr:nvSpPr>
      <xdr:spPr>
        <a:xfrm>
          <a:off x="6921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97045</xdr:rowOff>
    </xdr:from>
    <xdr:ext cx="378565" cy="259045"/>
    <xdr:sp macro="" textlink="">
      <xdr:nvSpPr>
        <xdr:cNvPr id="320" name="テキスト ボックス 319"/>
        <xdr:cNvSpPr txBox="1"/>
      </xdr:nvSpPr>
      <xdr:spPr>
        <a:xfrm>
          <a:off x="6783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24577</xdr:rowOff>
    </xdr:from>
    <xdr:to>
      <xdr:col>55</xdr:col>
      <xdr:colOff>0</xdr:colOff>
      <xdr:row>58</xdr:row>
      <xdr:rowOff>33904</xdr:rowOff>
    </xdr:to>
    <xdr:cxnSp macro="">
      <xdr:nvCxnSpPr>
        <xdr:cNvPr id="347" name="直線コネクタ 346"/>
        <xdr:cNvCxnSpPr/>
      </xdr:nvCxnSpPr>
      <xdr:spPr>
        <a:xfrm flipV="1">
          <a:off x="9639300" y="9968677"/>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23023</xdr:rowOff>
    </xdr:from>
    <xdr:to>
      <xdr:col>50</xdr:col>
      <xdr:colOff>114300</xdr:colOff>
      <xdr:row>58</xdr:row>
      <xdr:rowOff>33904</xdr:rowOff>
    </xdr:to>
    <xdr:cxnSp macro="">
      <xdr:nvCxnSpPr>
        <xdr:cNvPr id="350" name="直線コネクタ 349"/>
        <xdr:cNvCxnSpPr/>
      </xdr:nvCxnSpPr>
      <xdr:spPr>
        <a:xfrm>
          <a:off x="8750300" y="996712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14976</xdr:rowOff>
    </xdr:from>
    <xdr:to>
      <xdr:col>45</xdr:col>
      <xdr:colOff>177800</xdr:colOff>
      <xdr:row>58</xdr:row>
      <xdr:rowOff>23023</xdr:rowOff>
    </xdr:to>
    <xdr:cxnSp macro="">
      <xdr:nvCxnSpPr>
        <xdr:cNvPr id="353" name="直線コネクタ 352"/>
        <xdr:cNvCxnSpPr/>
      </xdr:nvCxnSpPr>
      <xdr:spPr>
        <a:xfrm>
          <a:off x="7861300" y="9959076"/>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802</xdr:rowOff>
    </xdr:from>
    <xdr:to>
      <xdr:col>41</xdr:col>
      <xdr:colOff>50800</xdr:colOff>
      <xdr:row>58</xdr:row>
      <xdr:rowOff>14976</xdr:rowOff>
    </xdr:to>
    <xdr:cxnSp macro="">
      <xdr:nvCxnSpPr>
        <xdr:cNvPr id="356" name="直線コネクタ 355"/>
        <xdr:cNvCxnSpPr/>
      </xdr:nvCxnSpPr>
      <xdr:spPr>
        <a:xfrm>
          <a:off x="6972300" y="9773452"/>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145227</xdr:rowOff>
    </xdr:from>
    <xdr:to>
      <xdr:col>55</xdr:col>
      <xdr:colOff>50800</xdr:colOff>
      <xdr:row>58</xdr:row>
      <xdr:rowOff>75377</xdr:rowOff>
    </xdr:to>
    <xdr:sp macro="" textlink="">
      <xdr:nvSpPr>
        <xdr:cNvPr id="366" name="楕円 365"/>
        <xdr:cNvSpPr/>
      </xdr:nvSpPr>
      <xdr:spPr>
        <a:xfrm>
          <a:off x="10426700" y="99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60154</xdr:rowOff>
    </xdr:from>
    <xdr:ext cx="469744" cy="259045"/>
    <xdr:sp macro="" textlink="">
      <xdr:nvSpPr>
        <xdr:cNvPr id="367" name="農林水産業費該当値テキスト"/>
        <xdr:cNvSpPr txBox="1"/>
      </xdr:nvSpPr>
      <xdr:spPr>
        <a:xfrm>
          <a:off x="10528300" y="983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154554</xdr:rowOff>
    </xdr:from>
    <xdr:to>
      <xdr:col>50</xdr:col>
      <xdr:colOff>165100</xdr:colOff>
      <xdr:row>58</xdr:row>
      <xdr:rowOff>84704</xdr:rowOff>
    </xdr:to>
    <xdr:sp macro="" textlink="">
      <xdr:nvSpPr>
        <xdr:cNvPr id="368" name="楕円 367"/>
        <xdr:cNvSpPr/>
      </xdr:nvSpPr>
      <xdr:spPr>
        <a:xfrm>
          <a:off x="9588500" y="99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75831</xdr:rowOff>
    </xdr:from>
    <xdr:ext cx="469744" cy="259045"/>
    <xdr:sp macro="" textlink="">
      <xdr:nvSpPr>
        <xdr:cNvPr id="369" name="テキスト ボックス 368"/>
        <xdr:cNvSpPr txBox="1"/>
      </xdr:nvSpPr>
      <xdr:spPr>
        <a:xfrm>
          <a:off x="9404428" y="1001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143673</xdr:rowOff>
    </xdr:from>
    <xdr:to>
      <xdr:col>46</xdr:col>
      <xdr:colOff>38100</xdr:colOff>
      <xdr:row>58</xdr:row>
      <xdr:rowOff>73823</xdr:rowOff>
    </xdr:to>
    <xdr:sp macro="" textlink="">
      <xdr:nvSpPr>
        <xdr:cNvPr id="370" name="楕円 369"/>
        <xdr:cNvSpPr/>
      </xdr:nvSpPr>
      <xdr:spPr>
        <a:xfrm>
          <a:off x="8699500" y="99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64950</xdr:rowOff>
    </xdr:from>
    <xdr:ext cx="469744" cy="259045"/>
    <xdr:sp macro="" textlink="">
      <xdr:nvSpPr>
        <xdr:cNvPr id="371" name="テキスト ボックス 370"/>
        <xdr:cNvSpPr txBox="1"/>
      </xdr:nvSpPr>
      <xdr:spPr>
        <a:xfrm>
          <a:off x="8515428" y="1000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135626</xdr:rowOff>
    </xdr:from>
    <xdr:to>
      <xdr:col>41</xdr:col>
      <xdr:colOff>101600</xdr:colOff>
      <xdr:row>58</xdr:row>
      <xdr:rowOff>65776</xdr:rowOff>
    </xdr:to>
    <xdr:sp macro="" textlink="">
      <xdr:nvSpPr>
        <xdr:cNvPr id="372" name="楕円 371"/>
        <xdr:cNvSpPr/>
      </xdr:nvSpPr>
      <xdr:spPr>
        <a:xfrm>
          <a:off x="7810500" y="99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56903</xdr:rowOff>
    </xdr:from>
    <xdr:ext cx="469744" cy="259045"/>
    <xdr:sp macro="" textlink="">
      <xdr:nvSpPr>
        <xdr:cNvPr id="373" name="テキスト ボックス 372"/>
        <xdr:cNvSpPr txBox="1"/>
      </xdr:nvSpPr>
      <xdr:spPr>
        <a:xfrm>
          <a:off x="7626428" y="1000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121452</xdr:rowOff>
    </xdr:from>
    <xdr:to>
      <xdr:col>36</xdr:col>
      <xdr:colOff>165100</xdr:colOff>
      <xdr:row>57</xdr:row>
      <xdr:rowOff>51602</xdr:rowOff>
    </xdr:to>
    <xdr:sp macro="" textlink="">
      <xdr:nvSpPr>
        <xdr:cNvPr id="374" name="楕円 373"/>
        <xdr:cNvSpPr/>
      </xdr:nvSpPr>
      <xdr:spPr>
        <a:xfrm>
          <a:off x="6921500" y="97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42729</xdr:rowOff>
    </xdr:from>
    <xdr:ext cx="469744" cy="259045"/>
    <xdr:sp macro="" textlink="">
      <xdr:nvSpPr>
        <xdr:cNvPr id="375" name="テキスト ボックス 374"/>
        <xdr:cNvSpPr txBox="1"/>
      </xdr:nvSpPr>
      <xdr:spPr>
        <a:xfrm>
          <a:off x="6737428" y="98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108885</xdr:rowOff>
    </xdr:from>
    <xdr:to>
      <xdr:col>55</xdr:col>
      <xdr:colOff>0</xdr:colOff>
      <xdr:row>77</xdr:row>
      <xdr:rowOff>110074</xdr:rowOff>
    </xdr:to>
    <xdr:cxnSp macro="">
      <xdr:nvCxnSpPr>
        <xdr:cNvPr id="402" name="直線コネクタ 401"/>
        <xdr:cNvCxnSpPr/>
      </xdr:nvCxnSpPr>
      <xdr:spPr>
        <a:xfrm flipV="1">
          <a:off x="9639300" y="13310535"/>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107011</xdr:rowOff>
    </xdr:from>
    <xdr:to>
      <xdr:col>50</xdr:col>
      <xdr:colOff>114300</xdr:colOff>
      <xdr:row>77</xdr:row>
      <xdr:rowOff>110074</xdr:rowOff>
    </xdr:to>
    <xdr:cxnSp macro="">
      <xdr:nvCxnSpPr>
        <xdr:cNvPr id="405" name="直線コネクタ 404"/>
        <xdr:cNvCxnSpPr/>
      </xdr:nvCxnSpPr>
      <xdr:spPr>
        <a:xfrm>
          <a:off x="8750300" y="13308661"/>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47757</xdr:rowOff>
    </xdr:from>
    <xdr:to>
      <xdr:col>45</xdr:col>
      <xdr:colOff>177800</xdr:colOff>
      <xdr:row>77</xdr:row>
      <xdr:rowOff>107011</xdr:rowOff>
    </xdr:to>
    <xdr:cxnSp macro="">
      <xdr:nvCxnSpPr>
        <xdr:cNvPr id="408" name="直線コネクタ 407"/>
        <xdr:cNvCxnSpPr/>
      </xdr:nvCxnSpPr>
      <xdr:spPr>
        <a:xfrm>
          <a:off x="7861300" y="13249407"/>
          <a:ext cx="8890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47757</xdr:rowOff>
    </xdr:from>
    <xdr:to>
      <xdr:col>41</xdr:col>
      <xdr:colOff>50800</xdr:colOff>
      <xdr:row>77</xdr:row>
      <xdr:rowOff>104496</xdr:rowOff>
    </xdr:to>
    <xdr:cxnSp macro="">
      <xdr:nvCxnSpPr>
        <xdr:cNvPr id="411" name="直線コネクタ 410"/>
        <xdr:cNvCxnSpPr/>
      </xdr:nvCxnSpPr>
      <xdr:spPr>
        <a:xfrm flipV="1">
          <a:off x="6972300" y="13249407"/>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58085</xdr:rowOff>
    </xdr:from>
    <xdr:to>
      <xdr:col>55</xdr:col>
      <xdr:colOff>50800</xdr:colOff>
      <xdr:row>77</xdr:row>
      <xdr:rowOff>159685</xdr:rowOff>
    </xdr:to>
    <xdr:sp macro="" textlink="">
      <xdr:nvSpPr>
        <xdr:cNvPr id="421" name="楕円 420"/>
        <xdr:cNvSpPr/>
      </xdr:nvSpPr>
      <xdr:spPr>
        <a:xfrm>
          <a:off x="10426700" y="132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36512</xdr:rowOff>
    </xdr:from>
    <xdr:ext cx="469744" cy="259045"/>
    <xdr:sp macro="" textlink="">
      <xdr:nvSpPr>
        <xdr:cNvPr id="422" name="商工費該当値テキスト"/>
        <xdr:cNvSpPr txBox="1"/>
      </xdr:nvSpPr>
      <xdr:spPr>
        <a:xfrm>
          <a:off x="10528300" y="1323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59274</xdr:rowOff>
    </xdr:from>
    <xdr:to>
      <xdr:col>50</xdr:col>
      <xdr:colOff>165100</xdr:colOff>
      <xdr:row>77</xdr:row>
      <xdr:rowOff>160874</xdr:rowOff>
    </xdr:to>
    <xdr:sp macro="" textlink="">
      <xdr:nvSpPr>
        <xdr:cNvPr id="423" name="楕円 422"/>
        <xdr:cNvSpPr/>
      </xdr:nvSpPr>
      <xdr:spPr>
        <a:xfrm>
          <a:off x="9588500" y="13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152001</xdr:rowOff>
    </xdr:from>
    <xdr:ext cx="469744" cy="259045"/>
    <xdr:sp macro="" textlink="">
      <xdr:nvSpPr>
        <xdr:cNvPr id="424" name="テキスト ボックス 423"/>
        <xdr:cNvSpPr txBox="1"/>
      </xdr:nvSpPr>
      <xdr:spPr>
        <a:xfrm>
          <a:off x="9404428" y="133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56211</xdr:rowOff>
    </xdr:from>
    <xdr:to>
      <xdr:col>46</xdr:col>
      <xdr:colOff>38100</xdr:colOff>
      <xdr:row>77</xdr:row>
      <xdr:rowOff>157811</xdr:rowOff>
    </xdr:to>
    <xdr:sp macro="" textlink="">
      <xdr:nvSpPr>
        <xdr:cNvPr id="425" name="楕円 424"/>
        <xdr:cNvSpPr/>
      </xdr:nvSpPr>
      <xdr:spPr>
        <a:xfrm>
          <a:off x="8699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148938</xdr:rowOff>
    </xdr:from>
    <xdr:ext cx="469744" cy="259045"/>
    <xdr:sp macro="" textlink="">
      <xdr:nvSpPr>
        <xdr:cNvPr id="426" name="テキスト ボックス 425"/>
        <xdr:cNvSpPr txBox="1"/>
      </xdr:nvSpPr>
      <xdr:spPr>
        <a:xfrm>
          <a:off x="8515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168407</xdr:rowOff>
    </xdr:from>
    <xdr:to>
      <xdr:col>41</xdr:col>
      <xdr:colOff>101600</xdr:colOff>
      <xdr:row>77</xdr:row>
      <xdr:rowOff>98557</xdr:rowOff>
    </xdr:to>
    <xdr:sp macro="" textlink="">
      <xdr:nvSpPr>
        <xdr:cNvPr id="427" name="楕円 426"/>
        <xdr:cNvSpPr/>
      </xdr:nvSpPr>
      <xdr:spPr>
        <a:xfrm>
          <a:off x="7810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89684</xdr:rowOff>
    </xdr:from>
    <xdr:ext cx="469744" cy="259045"/>
    <xdr:sp macro="" textlink="">
      <xdr:nvSpPr>
        <xdr:cNvPr id="428" name="テキスト ボックス 427"/>
        <xdr:cNvSpPr txBox="1"/>
      </xdr:nvSpPr>
      <xdr:spPr>
        <a:xfrm>
          <a:off x="76264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53696</xdr:rowOff>
    </xdr:from>
    <xdr:to>
      <xdr:col>36</xdr:col>
      <xdr:colOff>165100</xdr:colOff>
      <xdr:row>77</xdr:row>
      <xdr:rowOff>155296</xdr:rowOff>
    </xdr:to>
    <xdr:sp macro="" textlink="">
      <xdr:nvSpPr>
        <xdr:cNvPr id="429" name="楕円 428"/>
        <xdr:cNvSpPr/>
      </xdr:nvSpPr>
      <xdr:spPr>
        <a:xfrm>
          <a:off x="6921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146423</xdr:rowOff>
    </xdr:from>
    <xdr:ext cx="469744" cy="259045"/>
    <xdr:sp macro="" textlink="">
      <xdr:nvSpPr>
        <xdr:cNvPr id="430" name="テキスト ボックス 429"/>
        <xdr:cNvSpPr txBox="1"/>
      </xdr:nvSpPr>
      <xdr:spPr>
        <a:xfrm>
          <a:off x="6737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94906</xdr:rowOff>
    </xdr:from>
    <xdr:to>
      <xdr:col>55</xdr:col>
      <xdr:colOff>0</xdr:colOff>
      <xdr:row>97</xdr:row>
      <xdr:rowOff>125614</xdr:rowOff>
    </xdr:to>
    <xdr:cxnSp macro="">
      <xdr:nvCxnSpPr>
        <xdr:cNvPr id="461" name="直線コネクタ 460"/>
        <xdr:cNvCxnSpPr/>
      </xdr:nvCxnSpPr>
      <xdr:spPr>
        <a:xfrm flipV="1">
          <a:off x="9639300" y="16725556"/>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44211</xdr:rowOff>
    </xdr:from>
    <xdr:to>
      <xdr:col>50</xdr:col>
      <xdr:colOff>114300</xdr:colOff>
      <xdr:row>97</xdr:row>
      <xdr:rowOff>125614</xdr:rowOff>
    </xdr:to>
    <xdr:cxnSp macro="">
      <xdr:nvCxnSpPr>
        <xdr:cNvPr id="464" name="直線コネクタ 463"/>
        <xdr:cNvCxnSpPr/>
      </xdr:nvCxnSpPr>
      <xdr:spPr>
        <a:xfrm>
          <a:off x="8750300" y="16674861"/>
          <a:ext cx="889000" cy="8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44211</xdr:rowOff>
    </xdr:from>
    <xdr:to>
      <xdr:col>45</xdr:col>
      <xdr:colOff>177800</xdr:colOff>
      <xdr:row>97</xdr:row>
      <xdr:rowOff>101316</xdr:rowOff>
    </xdr:to>
    <xdr:cxnSp macro="">
      <xdr:nvCxnSpPr>
        <xdr:cNvPr id="467" name="直線コネクタ 466"/>
        <xdr:cNvCxnSpPr/>
      </xdr:nvCxnSpPr>
      <xdr:spPr>
        <a:xfrm flipV="1">
          <a:off x="7861300" y="16674861"/>
          <a:ext cx="889000" cy="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54335</xdr:rowOff>
    </xdr:from>
    <xdr:to>
      <xdr:col>41</xdr:col>
      <xdr:colOff>50800</xdr:colOff>
      <xdr:row>97</xdr:row>
      <xdr:rowOff>101316</xdr:rowOff>
    </xdr:to>
    <xdr:cxnSp macro="">
      <xdr:nvCxnSpPr>
        <xdr:cNvPr id="470" name="直線コネクタ 469"/>
        <xdr:cNvCxnSpPr/>
      </xdr:nvCxnSpPr>
      <xdr:spPr>
        <a:xfrm>
          <a:off x="6972300" y="16684985"/>
          <a:ext cx="889000" cy="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44106</xdr:rowOff>
    </xdr:from>
    <xdr:to>
      <xdr:col>55</xdr:col>
      <xdr:colOff>50800</xdr:colOff>
      <xdr:row>97</xdr:row>
      <xdr:rowOff>145706</xdr:rowOff>
    </xdr:to>
    <xdr:sp macro="" textlink="">
      <xdr:nvSpPr>
        <xdr:cNvPr id="480" name="楕円 479"/>
        <xdr:cNvSpPr/>
      </xdr:nvSpPr>
      <xdr:spPr>
        <a:xfrm>
          <a:off x="10426700" y="166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22533</xdr:rowOff>
    </xdr:from>
    <xdr:ext cx="534377" cy="259045"/>
    <xdr:sp macro="" textlink="">
      <xdr:nvSpPr>
        <xdr:cNvPr id="481" name="土木費該当値テキスト"/>
        <xdr:cNvSpPr txBox="1"/>
      </xdr:nvSpPr>
      <xdr:spPr>
        <a:xfrm>
          <a:off x="10528300" y="166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74814</xdr:rowOff>
    </xdr:from>
    <xdr:to>
      <xdr:col>50</xdr:col>
      <xdr:colOff>165100</xdr:colOff>
      <xdr:row>98</xdr:row>
      <xdr:rowOff>4964</xdr:rowOff>
    </xdr:to>
    <xdr:sp macro="" textlink="">
      <xdr:nvSpPr>
        <xdr:cNvPr id="482" name="楕円 481"/>
        <xdr:cNvSpPr/>
      </xdr:nvSpPr>
      <xdr:spPr>
        <a:xfrm>
          <a:off x="9588500" y="167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167541</xdr:rowOff>
    </xdr:from>
    <xdr:ext cx="534377" cy="259045"/>
    <xdr:sp macro="" textlink="">
      <xdr:nvSpPr>
        <xdr:cNvPr id="483" name="テキスト ボックス 482"/>
        <xdr:cNvSpPr txBox="1"/>
      </xdr:nvSpPr>
      <xdr:spPr>
        <a:xfrm>
          <a:off x="9372111" y="167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164861</xdr:rowOff>
    </xdr:from>
    <xdr:to>
      <xdr:col>46</xdr:col>
      <xdr:colOff>38100</xdr:colOff>
      <xdr:row>97</xdr:row>
      <xdr:rowOff>95011</xdr:rowOff>
    </xdr:to>
    <xdr:sp macro="" textlink="">
      <xdr:nvSpPr>
        <xdr:cNvPr id="484" name="楕円 483"/>
        <xdr:cNvSpPr/>
      </xdr:nvSpPr>
      <xdr:spPr>
        <a:xfrm>
          <a:off x="8699500" y="166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111538</xdr:rowOff>
    </xdr:from>
    <xdr:ext cx="534377" cy="259045"/>
    <xdr:sp macro="" textlink="">
      <xdr:nvSpPr>
        <xdr:cNvPr id="485" name="テキスト ボックス 484"/>
        <xdr:cNvSpPr txBox="1"/>
      </xdr:nvSpPr>
      <xdr:spPr>
        <a:xfrm>
          <a:off x="8483111" y="163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50516</xdr:rowOff>
    </xdr:from>
    <xdr:to>
      <xdr:col>41</xdr:col>
      <xdr:colOff>101600</xdr:colOff>
      <xdr:row>97</xdr:row>
      <xdr:rowOff>152116</xdr:rowOff>
    </xdr:to>
    <xdr:sp macro="" textlink="">
      <xdr:nvSpPr>
        <xdr:cNvPr id="486" name="楕円 485"/>
        <xdr:cNvSpPr/>
      </xdr:nvSpPr>
      <xdr:spPr>
        <a:xfrm>
          <a:off x="7810500" y="16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143243</xdr:rowOff>
    </xdr:from>
    <xdr:ext cx="534377" cy="259045"/>
    <xdr:sp macro="" textlink="">
      <xdr:nvSpPr>
        <xdr:cNvPr id="487" name="テキスト ボックス 486"/>
        <xdr:cNvSpPr txBox="1"/>
      </xdr:nvSpPr>
      <xdr:spPr>
        <a:xfrm>
          <a:off x="7594111" y="167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3535</xdr:rowOff>
    </xdr:from>
    <xdr:to>
      <xdr:col>36</xdr:col>
      <xdr:colOff>165100</xdr:colOff>
      <xdr:row>97</xdr:row>
      <xdr:rowOff>105135</xdr:rowOff>
    </xdr:to>
    <xdr:sp macro="" textlink="">
      <xdr:nvSpPr>
        <xdr:cNvPr id="488" name="楕円 487"/>
        <xdr:cNvSpPr/>
      </xdr:nvSpPr>
      <xdr:spPr>
        <a:xfrm>
          <a:off x="6921500" y="166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96262</xdr:rowOff>
    </xdr:from>
    <xdr:ext cx="534377" cy="259045"/>
    <xdr:sp macro="" textlink="">
      <xdr:nvSpPr>
        <xdr:cNvPr id="489" name="テキスト ボックス 488"/>
        <xdr:cNvSpPr txBox="1"/>
      </xdr:nvSpPr>
      <xdr:spPr>
        <a:xfrm>
          <a:off x="6705111" y="167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111778</xdr:rowOff>
    </xdr:from>
    <xdr:to>
      <xdr:col>85</xdr:col>
      <xdr:colOff>127000</xdr:colOff>
      <xdr:row>33</xdr:row>
      <xdr:rowOff>157335</xdr:rowOff>
    </xdr:to>
    <xdr:cxnSp macro="">
      <xdr:nvCxnSpPr>
        <xdr:cNvPr id="521" name="直線コネクタ 520"/>
        <xdr:cNvCxnSpPr/>
      </xdr:nvCxnSpPr>
      <xdr:spPr>
        <a:xfrm>
          <a:off x="15481300" y="5769628"/>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111778</xdr:rowOff>
    </xdr:from>
    <xdr:to>
      <xdr:col>81</xdr:col>
      <xdr:colOff>50800</xdr:colOff>
      <xdr:row>33</xdr:row>
      <xdr:rowOff>132026</xdr:rowOff>
    </xdr:to>
    <xdr:cxnSp macro="">
      <xdr:nvCxnSpPr>
        <xdr:cNvPr id="524" name="直線コネクタ 523"/>
        <xdr:cNvCxnSpPr/>
      </xdr:nvCxnSpPr>
      <xdr:spPr>
        <a:xfrm flipV="1">
          <a:off x="14592300" y="576962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41892</xdr:rowOff>
    </xdr:from>
    <xdr:to>
      <xdr:col>76</xdr:col>
      <xdr:colOff>114300</xdr:colOff>
      <xdr:row>33</xdr:row>
      <xdr:rowOff>132026</xdr:rowOff>
    </xdr:to>
    <xdr:cxnSp macro="">
      <xdr:nvCxnSpPr>
        <xdr:cNvPr id="527" name="直線コネクタ 526"/>
        <xdr:cNvCxnSpPr/>
      </xdr:nvCxnSpPr>
      <xdr:spPr>
        <a:xfrm>
          <a:off x="13703300" y="5699742"/>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41892</xdr:rowOff>
    </xdr:from>
    <xdr:to>
      <xdr:col>71</xdr:col>
      <xdr:colOff>177800</xdr:colOff>
      <xdr:row>33</xdr:row>
      <xdr:rowOff>144925</xdr:rowOff>
    </xdr:to>
    <xdr:cxnSp macro="">
      <xdr:nvCxnSpPr>
        <xdr:cNvPr id="530" name="直線コネクタ 529"/>
        <xdr:cNvCxnSpPr/>
      </xdr:nvCxnSpPr>
      <xdr:spPr>
        <a:xfrm flipV="1">
          <a:off x="12814300" y="5699742"/>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2" name="テキスト ボックス 531"/>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4" name="テキスト ボックス 533"/>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106535</xdr:rowOff>
    </xdr:from>
    <xdr:to>
      <xdr:col>85</xdr:col>
      <xdr:colOff>177800</xdr:colOff>
      <xdr:row>34</xdr:row>
      <xdr:rowOff>36685</xdr:rowOff>
    </xdr:to>
    <xdr:sp macro="" textlink="">
      <xdr:nvSpPr>
        <xdr:cNvPr id="540" name="楕円 539"/>
        <xdr:cNvSpPr/>
      </xdr:nvSpPr>
      <xdr:spPr>
        <a:xfrm>
          <a:off x="16268700" y="5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129412</xdr:rowOff>
    </xdr:from>
    <xdr:ext cx="534377" cy="259045"/>
    <xdr:sp macro="" textlink="">
      <xdr:nvSpPr>
        <xdr:cNvPr id="541" name="消防費該当値テキスト"/>
        <xdr:cNvSpPr txBox="1"/>
      </xdr:nvSpPr>
      <xdr:spPr>
        <a:xfrm>
          <a:off x="16370300" y="561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60978</xdr:rowOff>
    </xdr:from>
    <xdr:to>
      <xdr:col>81</xdr:col>
      <xdr:colOff>101600</xdr:colOff>
      <xdr:row>33</xdr:row>
      <xdr:rowOff>162578</xdr:rowOff>
    </xdr:to>
    <xdr:sp macro="" textlink="">
      <xdr:nvSpPr>
        <xdr:cNvPr id="542" name="楕円 541"/>
        <xdr:cNvSpPr/>
      </xdr:nvSpPr>
      <xdr:spPr>
        <a:xfrm>
          <a:off x="15430500" y="5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7655</xdr:rowOff>
    </xdr:from>
    <xdr:ext cx="534377" cy="259045"/>
    <xdr:sp macro="" textlink="">
      <xdr:nvSpPr>
        <xdr:cNvPr id="543" name="テキスト ボックス 542"/>
        <xdr:cNvSpPr txBox="1"/>
      </xdr:nvSpPr>
      <xdr:spPr>
        <a:xfrm>
          <a:off x="15214111" y="54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81226</xdr:rowOff>
    </xdr:from>
    <xdr:to>
      <xdr:col>76</xdr:col>
      <xdr:colOff>165100</xdr:colOff>
      <xdr:row>34</xdr:row>
      <xdr:rowOff>11376</xdr:rowOff>
    </xdr:to>
    <xdr:sp macro="" textlink="">
      <xdr:nvSpPr>
        <xdr:cNvPr id="544" name="楕円 543"/>
        <xdr:cNvSpPr/>
      </xdr:nvSpPr>
      <xdr:spPr>
        <a:xfrm>
          <a:off x="14541500" y="57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27903</xdr:rowOff>
    </xdr:from>
    <xdr:ext cx="534377" cy="259045"/>
    <xdr:sp macro="" textlink="">
      <xdr:nvSpPr>
        <xdr:cNvPr id="545" name="テキスト ボックス 544"/>
        <xdr:cNvSpPr txBox="1"/>
      </xdr:nvSpPr>
      <xdr:spPr>
        <a:xfrm>
          <a:off x="14325111" y="55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162542</xdr:rowOff>
    </xdr:from>
    <xdr:to>
      <xdr:col>72</xdr:col>
      <xdr:colOff>38100</xdr:colOff>
      <xdr:row>33</xdr:row>
      <xdr:rowOff>92692</xdr:rowOff>
    </xdr:to>
    <xdr:sp macro="" textlink="">
      <xdr:nvSpPr>
        <xdr:cNvPr id="546" name="楕円 545"/>
        <xdr:cNvSpPr/>
      </xdr:nvSpPr>
      <xdr:spPr>
        <a:xfrm>
          <a:off x="13652500" y="5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109219</xdr:rowOff>
    </xdr:from>
    <xdr:ext cx="534377" cy="259045"/>
    <xdr:sp macro="" textlink="">
      <xdr:nvSpPr>
        <xdr:cNvPr id="547" name="テキスト ボックス 546"/>
        <xdr:cNvSpPr txBox="1"/>
      </xdr:nvSpPr>
      <xdr:spPr>
        <a:xfrm>
          <a:off x="13436111" y="54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94125</xdr:rowOff>
    </xdr:from>
    <xdr:to>
      <xdr:col>67</xdr:col>
      <xdr:colOff>101600</xdr:colOff>
      <xdr:row>34</xdr:row>
      <xdr:rowOff>24275</xdr:rowOff>
    </xdr:to>
    <xdr:sp macro="" textlink="">
      <xdr:nvSpPr>
        <xdr:cNvPr id="548" name="楕円 547"/>
        <xdr:cNvSpPr/>
      </xdr:nvSpPr>
      <xdr:spPr>
        <a:xfrm>
          <a:off x="12763500" y="57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40802</xdr:rowOff>
    </xdr:from>
    <xdr:ext cx="534377" cy="259045"/>
    <xdr:sp macro="" textlink="">
      <xdr:nvSpPr>
        <xdr:cNvPr id="549" name="テキスト ボックス 548"/>
        <xdr:cNvSpPr txBox="1"/>
      </xdr:nvSpPr>
      <xdr:spPr>
        <a:xfrm>
          <a:off x="12547111" y="55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24524</xdr:rowOff>
    </xdr:from>
    <xdr:to>
      <xdr:col>85</xdr:col>
      <xdr:colOff>127000</xdr:colOff>
      <xdr:row>58</xdr:row>
      <xdr:rowOff>26200</xdr:rowOff>
    </xdr:to>
    <xdr:cxnSp macro="">
      <xdr:nvCxnSpPr>
        <xdr:cNvPr id="579" name="直線コネクタ 578"/>
        <xdr:cNvCxnSpPr/>
      </xdr:nvCxnSpPr>
      <xdr:spPr>
        <a:xfrm>
          <a:off x="15481300" y="9968624"/>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24524</xdr:rowOff>
    </xdr:from>
    <xdr:to>
      <xdr:col>81</xdr:col>
      <xdr:colOff>50800</xdr:colOff>
      <xdr:row>58</xdr:row>
      <xdr:rowOff>48146</xdr:rowOff>
    </xdr:to>
    <xdr:cxnSp macro="">
      <xdr:nvCxnSpPr>
        <xdr:cNvPr id="582" name="直線コネクタ 581"/>
        <xdr:cNvCxnSpPr/>
      </xdr:nvCxnSpPr>
      <xdr:spPr>
        <a:xfrm flipV="1">
          <a:off x="14592300" y="996862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83103</xdr:rowOff>
    </xdr:from>
    <xdr:to>
      <xdr:col>76</xdr:col>
      <xdr:colOff>114300</xdr:colOff>
      <xdr:row>58</xdr:row>
      <xdr:rowOff>48146</xdr:rowOff>
    </xdr:to>
    <xdr:cxnSp macro="">
      <xdr:nvCxnSpPr>
        <xdr:cNvPr id="585" name="直線コネクタ 584"/>
        <xdr:cNvCxnSpPr/>
      </xdr:nvCxnSpPr>
      <xdr:spPr>
        <a:xfrm>
          <a:off x="13703300" y="9855753"/>
          <a:ext cx="889000" cy="1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83103</xdr:rowOff>
    </xdr:from>
    <xdr:to>
      <xdr:col>71</xdr:col>
      <xdr:colOff>177800</xdr:colOff>
      <xdr:row>57</xdr:row>
      <xdr:rowOff>86227</xdr:rowOff>
    </xdr:to>
    <xdr:cxnSp macro="">
      <xdr:nvCxnSpPr>
        <xdr:cNvPr id="588" name="直線コネクタ 587"/>
        <xdr:cNvCxnSpPr/>
      </xdr:nvCxnSpPr>
      <xdr:spPr>
        <a:xfrm flipV="1">
          <a:off x="12814300" y="985575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0" name="テキスト ボックス 589"/>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146850</xdr:rowOff>
    </xdr:from>
    <xdr:to>
      <xdr:col>85</xdr:col>
      <xdr:colOff>177800</xdr:colOff>
      <xdr:row>58</xdr:row>
      <xdr:rowOff>77000</xdr:rowOff>
    </xdr:to>
    <xdr:sp macro="" textlink="">
      <xdr:nvSpPr>
        <xdr:cNvPr id="598" name="楕円 597"/>
        <xdr:cNvSpPr/>
      </xdr:nvSpPr>
      <xdr:spPr>
        <a:xfrm>
          <a:off x="16268700" y="99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125277</xdr:rowOff>
    </xdr:from>
    <xdr:ext cx="534377" cy="259045"/>
    <xdr:sp macro="" textlink="">
      <xdr:nvSpPr>
        <xdr:cNvPr id="599" name="教育費該当値テキスト"/>
        <xdr:cNvSpPr txBox="1"/>
      </xdr:nvSpPr>
      <xdr:spPr>
        <a:xfrm>
          <a:off x="16370300" y="98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145174</xdr:rowOff>
    </xdr:from>
    <xdr:to>
      <xdr:col>81</xdr:col>
      <xdr:colOff>101600</xdr:colOff>
      <xdr:row>58</xdr:row>
      <xdr:rowOff>75324</xdr:rowOff>
    </xdr:to>
    <xdr:sp macro="" textlink="">
      <xdr:nvSpPr>
        <xdr:cNvPr id="600" name="楕円 599"/>
        <xdr:cNvSpPr/>
      </xdr:nvSpPr>
      <xdr:spPr>
        <a:xfrm>
          <a:off x="15430500" y="99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66451</xdr:rowOff>
    </xdr:from>
    <xdr:ext cx="534377" cy="259045"/>
    <xdr:sp macro="" textlink="">
      <xdr:nvSpPr>
        <xdr:cNvPr id="601" name="テキスト ボックス 600"/>
        <xdr:cNvSpPr txBox="1"/>
      </xdr:nvSpPr>
      <xdr:spPr>
        <a:xfrm>
          <a:off x="15214111" y="100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168796</xdr:rowOff>
    </xdr:from>
    <xdr:to>
      <xdr:col>76</xdr:col>
      <xdr:colOff>165100</xdr:colOff>
      <xdr:row>58</xdr:row>
      <xdr:rowOff>98946</xdr:rowOff>
    </xdr:to>
    <xdr:sp macro="" textlink="">
      <xdr:nvSpPr>
        <xdr:cNvPr id="602" name="楕円 601"/>
        <xdr:cNvSpPr/>
      </xdr:nvSpPr>
      <xdr:spPr>
        <a:xfrm>
          <a:off x="14541500" y="99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90073</xdr:rowOff>
    </xdr:from>
    <xdr:ext cx="534377" cy="259045"/>
    <xdr:sp macro="" textlink="">
      <xdr:nvSpPr>
        <xdr:cNvPr id="603" name="テキスト ボックス 602"/>
        <xdr:cNvSpPr txBox="1"/>
      </xdr:nvSpPr>
      <xdr:spPr>
        <a:xfrm>
          <a:off x="14325111" y="100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32303</xdr:rowOff>
    </xdr:from>
    <xdr:to>
      <xdr:col>72</xdr:col>
      <xdr:colOff>38100</xdr:colOff>
      <xdr:row>57</xdr:row>
      <xdr:rowOff>133903</xdr:rowOff>
    </xdr:to>
    <xdr:sp macro="" textlink="">
      <xdr:nvSpPr>
        <xdr:cNvPr id="604" name="楕円 603"/>
        <xdr:cNvSpPr/>
      </xdr:nvSpPr>
      <xdr:spPr>
        <a:xfrm>
          <a:off x="13652500" y="98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125030</xdr:rowOff>
    </xdr:from>
    <xdr:ext cx="534377" cy="259045"/>
    <xdr:sp macro="" textlink="">
      <xdr:nvSpPr>
        <xdr:cNvPr id="605" name="テキスト ボックス 604"/>
        <xdr:cNvSpPr txBox="1"/>
      </xdr:nvSpPr>
      <xdr:spPr>
        <a:xfrm>
          <a:off x="13436111" y="98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35427</xdr:rowOff>
    </xdr:from>
    <xdr:to>
      <xdr:col>67</xdr:col>
      <xdr:colOff>101600</xdr:colOff>
      <xdr:row>57</xdr:row>
      <xdr:rowOff>137027</xdr:rowOff>
    </xdr:to>
    <xdr:sp macro="" textlink="">
      <xdr:nvSpPr>
        <xdr:cNvPr id="606" name="楕円 605"/>
        <xdr:cNvSpPr/>
      </xdr:nvSpPr>
      <xdr:spPr>
        <a:xfrm>
          <a:off x="12763500" y="98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128154</xdr:rowOff>
    </xdr:from>
    <xdr:ext cx="534377" cy="259045"/>
    <xdr:sp macro="" textlink="">
      <xdr:nvSpPr>
        <xdr:cNvPr id="607" name="テキスト ボックス 606"/>
        <xdr:cNvSpPr txBox="1"/>
      </xdr:nvSpPr>
      <xdr:spPr>
        <a:xfrm>
          <a:off x="12547111" y="99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135905</xdr:rowOff>
    </xdr:from>
    <xdr:to>
      <xdr:col>85</xdr:col>
      <xdr:colOff>127000</xdr:colOff>
      <xdr:row>78</xdr:row>
      <xdr:rowOff>139700</xdr:rowOff>
    </xdr:to>
    <xdr:cxnSp macro="">
      <xdr:nvCxnSpPr>
        <xdr:cNvPr id="634" name="直線コネクタ 633"/>
        <xdr:cNvCxnSpPr/>
      </xdr:nvCxnSpPr>
      <xdr:spPr>
        <a:xfrm>
          <a:off x="15481300" y="13509005"/>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131380</xdr:rowOff>
    </xdr:from>
    <xdr:to>
      <xdr:col>81</xdr:col>
      <xdr:colOff>50800</xdr:colOff>
      <xdr:row>78</xdr:row>
      <xdr:rowOff>135905</xdr:rowOff>
    </xdr:to>
    <xdr:cxnSp macro="">
      <xdr:nvCxnSpPr>
        <xdr:cNvPr id="637" name="直線コネクタ 636"/>
        <xdr:cNvCxnSpPr/>
      </xdr:nvCxnSpPr>
      <xdr:spPr>
        <a:xfrm>
          <a:off x="14592300" y="13504480"/>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131380</xdr:rowOff>
    </xdr:from>
    <xdr:to>
      <xdr:col>76</xdr:col>
      <xdr:colOff>114300</xdr:colOff>
      <xdr:row>78</xdr:row>
      <xdr:rowOff>135630</xdr:rowOff>
    </xdr:to>
    <xdr:cxnSp macro="">
      <xdr:nvCxnSpPr>
        <xdr:cNvPr id="640" name="直線コネクタ 639"/>
        <xdr:cNvCxnSpPr/>
      </xdr:nvCxnSpPr>
      <xdr:spPr>
        <a:xfrm flipV="1">
          <a:off x="13703300" y="13504480"/>
          <a:ext cx="8890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132201</xdr:rowOff>
    </xdr:from>
    <xdr:to>
      <xdr:col>71</xdr:col>
      <xdr:colOff>177800</xdr:colOff>
      <xdr:row>78</xdr:row>
      <xdr:rowOff>135630</xdr:rowOff>
    </xdr:to>
    <xdr:cxnSp macro="">
      <xdr:nvCxnSpPr>
        <xdr:cNvPr id="643" name="直線コネクタ 642"/>
        <xdr:cNvCxnSpPr/>
      </xdr:nvCxnSpPr>
      <xdr:spPr>
        <a:xfrm>
          <a:off x="12814300" y="135053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85105</xdr:rowOff>
    </xdr:from>
    <xdr:to>
      <xdr:col>81</xdr:col>
      <xdr:colOff>101600</xdr:colOff>
      <xdr:row>79</xdr:row>
      <xdr:rowOff>15255</xdr:rowOff>
    </xdr:to>
    <xdr:sp macro="" textlink="">
      <xdr:nvSpPr>
        <xdr:cNvPr id="655" name="楕円 654"/>
        <xdr:cNvSpPr/>
      </xdr:nvSpPr>
      <xdr:spPr>
        <a:xfrm>
          <a:off x="15430500" y="134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6382</xdr:rowOff>
    </xdr:from>
    <xdr:ext cx="313932" cy="259045"/>
    <xdr:sp macro="" textlink="">
      <xdr:nvSpPr>
        <xdr:cNvPr id="656" name="テキスト ボックス 655"/>
        <xdr:cNvSpPr txBox="1"/>
      </xdr:nvSpPr>
      <xdr:spPr>
        <a:xfrm>
          <a:off x="15324333" y="13550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80580</xdr:rowOff>
    </xdr:from>
    <xdr:to>
      <xdr:col>76</xdr:col>
      <xdr:colOff>165100</xdr:colOff>
      <xdr:row>79</xdr:row>
      <xdr:rowOff>10730</xdr:rowOff>
    </xdr:to>
    <xdr:sp macro="" textlink="">
      <xdr:nvSpPr>
        <xdr:cNvPr id="657" name="楕円 656"/>
        <xdr:cNvSpPr/>
      </xdr:nvSpPr>
      <xdr:spPr>
        <a:xfrm>
          <a:off x="14541500" y="13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1857</xdr:rowOff>
    </xdr:from>
    <xdr:ext cx="378565" cy="259045"/>
    <xdr:sp macro="" textlink="">
      <xdr:nvSpPr>
        <xdr:cNvPr id="658" name="テキスト ボックス 657"/>
        <xdr:cNvSpPr txBox="1"/>
      </xdr:nvSpPr>
      <xdr:spPr>
        <a:xfrm>
          <a:off x="14403017" y="1354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84830</xdr:rowOff>
    </xdr:from>
    <xdr:to>
      <xdr:col>72</xdr:col>
      <xdr:colOff>38100</xdr:colOff>
      <xdr:row>79</xdr:row>
      <xdr:rowOff>14980</xdr:rowOff>
    </xdr:to>
    <xdr:sp macro="" textlink="">
      <xdr:nvSpPr>
        <xdr:cNvPr id="659" name="楕円 658"/>
        <xdr:cNvSpPr/>
      </xdr:nvSpPr>
      <xdr:spPr>
        <a:xfrm>
          <a:off x="13652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6107</xdr:rowOff>
    </xdr:from>
    <xdr:ext cx="313932" cy="259045"/>
    <xdr:sp macro="" textlink="">
      <xdr:nvSpPr>
        <xdr:cNvPr id="660" name="テキスト ボックス 659"/>
        <xdr:cNvSpPr txBox="1"/>
      </xdr:nvSpPr>
      <xdr:spPr>
        <a:xfrm>
          <a:off x="13546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81401</xdr:rowOff>
    </xdr:from>
    <xdr:to>
      <xdr:col>67</xdr:col>
      <xdr:colOff>101600</xdr:colOff>
      <xdr:row>79</xdr:row>
      <xdr:rowOff>11551</xdr:rowOff>
    </xdr:to>
    <xdr:sp macro="" textlink="">
      <xdr:nvSpPr>
        <xdr:cNvPr id="661" name="楕円 660"/>
        <xdr:cNvSpPr/>
      </xdr:nvSpPr>
      <xdr:spPr>
        <a:xfrm>
          <a:off x="12763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2678</xdr:rowOff>
    </xdr:from>
    <xdr:ext cx="378565" cy="259045"/>
    <xdr:sp macro="" textlink="">
      <xdr:nvSpPr>
        <xdr:cNvPr id="662" name="テキスト ボックス 661"/>
        <xdr:cNvSpPr txBox="1"/>
      </xdr:nvSpPr>
      <xdr:spPr>
        <a:xfrm>
          <a:off x="12625017" y="13547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47895</xdr:rowOff>
    </xdr:from>
    <xdr:to>
      <xdr:col>85</xdr:col>
      <xdr:colOff>127000</xdr:colOff>
      <xdr:row>98</xdr:row>
      <xdr:rowOff>78321</xdr:rowOff>
    </xdr:to>
    <xdr:cxnSp macro="">
      <xdr:nvCxnSpPr>
        <xdr:cNvPr id="690" name="直線コネクタ 689"/>
        <xdr:cNvCxnSpPr/>
      </xdr:nvCxnSpPr>
      <xdr:spPr>
        <a:xfrm flipV="1">
          <a:off x="15481300" y="16849995"/>
          <a:ext cx="8382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78321</xdr:rowOff>
    </xdr:from>
    <xdr:to>
      <xdr:col>81</xdr:col>
      <xdr:colOff>50800</xdr:colOff>
      <xdr:row>98</xdr:row>
      <xdr:rowOff>96472</xdr:rowOff>
    </xdr:to>
    <xdr:cxnSp macro="">
      <xdr:nvCxnSpPr>
        <xdr:cNvPr id="693" name="直線コネクタ 692"/>
        <xdr:cNvCxnSpPr/>
      </xdr:nvCxnSpPr>
      <xdr:spPr>
        <a:xfrm flipV="1">
          <a:off x="14592300" y="1688042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96472</xdr:rowOff>
    </xdr:from>
    <xdr:to>
      <xdr:col>76</xdr:col>
      <xdr:colOff>114300</xdr:colOff>
      <xdr:row>98</xdr:row>
      <xdr:rowOff>130831</xdr:rowOff>
    </xdr:to>
    <xdr:cxnSp macro="">
      <xdr:nvCxnSpPr>
        <xdr:cNvPr id="696" name="直線コネクタ 695"/>
        <xdr:cNvCxnSpPr/>
      </xdr:nvCxnSpPr>
      <xdr:spPr>
        <a:xfrm flipV="1">
          <a:off x="13703300" y="16898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100929</xdr:rowOff>
    </xdr:from>
    <xdr:to>
      <xdr:col>71</xdr:col>
      <xdr:colOff>177800</xdr:colOff>
      <xdr:row>98</xdr:row>
      <xdr:rowOff>130831</xdr:rowOff>
    </xdr:to>
    <xdr:cxnSp macro="">
      <xdr:nvCxnSpPr>
        <xdr:cNvPr id="699" name="直線コネクタ 698"/>
        <xdr:cNvCxnSpPr/>
      </xdr:nvCxnSpPr>
      <xdr:spPr>
        <a:xfrm>
          <a:off x="12814300" y="16903029"/>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168545</xdr:rowOff>
    </xdr:from>
    <xdr:to>
      <xdr:col>85</xdr:col>
      <xdr:colOff>177800</xdr:colOff>
      <xdr:row>98</xdr:row>
      <xdr:rowOff>98695</xdr:rowOff>
    </xdr:to>
    <xdr:sp macro="" textlink="">
      <xdr:nvSpPr>
        <xdr:cNvPr id="709" name="楕円 708"/>
        <xdr:cNvSpPr/>
      </xdr:nvSpPr>
      <xdr:spPr>
        <a:xfrm>
          <a:off x="162687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146972</xdr:rowOff>
    </xdr:from>
    <xdr:ext cx="534377" cy="259045"/>
    <xdr:sp macro="" textlink="">
      <xdr:nvSpPr>
        <xdr:cNvPr id="710" name="公債費該当値テキスト"/>
        <xdr:cNvSpPr txBox="1"/>
      </xdr:nvSpPr>
      <xdr:spPr>
        <a:xfrm>
          <a:off x="16370300" y="167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27521</xdr:rowOff>
    </xdr:from>
    <xdr:to>
      <xdr:col>81</xdr:col>
      <xdr:colOff>101600</xdr:colOff>
      <xdr:row>98</xdr:row>
      <xdr:rowOff>129121</xdr:rowOff>
    </xdr:to>
    <xdr:sp macro="" textlink="">
      <xdr:nvSpPr>
        <xdr:cNvPr id="711" name="楕円 710"/>
        <xdr:cNvSpPr/>
      </xdr:nvSpPr>
      <xdr:spPr>
        <a:xfrm>
          <a:off x="15430500" y="168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120248</xdr:rowOff>
    </xdr:from>
    <xdr:ext cx="534377" cy="259045"/>
    <xdr:sp macro="" textlink="">
      <xdr:nvSpPr>
        <xdr:cNvPr id="712" name="テキスト ボックス 711"/>
        <xdr:cNvSpPr txBox="1"/>
      </xdr:nvSpPr>
      <xdr:spPr>
        <a:xfrm>
          <a:off x="15214111" y="1692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45672</xdr:rowOff>
    </xdr:from>
    <xdr:to>
      <xdr:col>76</xdr:col>
      <xdr:colOff>165100</xdr:colOff>
      <xdr:row>98</xdr:row>
      <xdr:rowOff>147272</xdr:rowOff>
    </xdr:to>
    <xdr:sp macro="" textlink="">
      <xdr:nvSpPr>
        <xdr:cNvPr id="713" name="楕円 712"/>
        <xdr:cNvSpPr/>
      </xdr:nvSpPr>
      <xdr:spPr>
        <a:xfrm>
          <a:off x="14541500" y="168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138399</xdr:rowOff>
    </xdr:from>
    <xdr:ext cx="534377" cy="259045"/>
    <xdr:sp macro="" textlink="">
      <xdr:nvSpPr>
        <xdr:cNvPr id="714" name="テキスト ボックス 713"/>
        <xdr:cNvSpPr txBox="1"/>
      </xdr:nvSpPr>
      <xdr:spPr>
        <a:xfrm>
          <a:off x="14325111" y="169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80031</xdr:rowOff>
    </xdr:from>
    <xdr:to>
      <xdr:col>72</xdr:col>
      <xdr:colOff>38100</xdr:colOff>
      <xdr:row>99</xdr:row>
      <xdr:rowOff>10181</xdr:rowOff>
    </xdr:to>
    <xdr:sp macro="" textlink="">
      <xdr:nvSpPr>
        <xdr:cNvPr id="715" name="楕円 714"/>
        <xdr:cNvSpPr/>
      </xdr:nvSpPr>
      <xdr:spPr>
        <a:xfrm>
          <a:off x="13652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1308</xdr:rowOff>
    </xdr:from>
    <xdr:ext cx="534377" cy="259045"/>
    <xdr:sp macro="" textlink="">
      <xdr:nvSpPr>
        <xdr:cNvPr id="716" name="テキスト ボックス 715"/>
        <xdr:cNvSpPr txBox="1"/>
      </xdr:nvSpPr>
      <xdr:spPr>
        <a:xfrm>
          <a:off x="13436111" y="169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50129</xdr:rowOff>
    </xdr:from>
    <xdr:to>
      <xdr:col>67</xdr:col>
      <xdr:colOff>101600</xdr:colOff>
      <xdr:row>98</xdr:row>
      <xdr:rowOff>151729</xdr:rowOff>
    </xdr:to>
    <xdr:sp macro="" textlink="">
      <xdr:nvSpPr>
        <xdr:cNvPr id="717" name="楕円 716"/>
        <xdr:cNvSpPr/>
      </xdr:nvSpPr>
      <xdr:spPr>
        <a:xfrm>
          <a:off x="12763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142856</xdr:rowOff>
    </xdr:from>
    <xdr:ext cx="534377" cy="259045"/>
    <xdr:sp macro="" textlink="">
      <xdr:nvSpPr>
        <xdr:cNvPr id="718" name="テキスト ボックス 717"/>
        <xdr:cNvSpPr txBox="1"/>
      </xdr:nvSpPr>
      <xdr:spPr>
        <a:xfrm>
          <a:off x="12547111" y="169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議会費においては、議長車の新規購入に係る経費が皆増となったことにより、前年度より増加している。総務費においては、入曽地域交流施設（仮称）整備事業の着手による皆増等により増加している。民生費においては、経済対策臨時福祉給付金（明許）が皆減となったものの、保育所等整備事業費の増や少子高齢化により、全体としては増加となっている。今後も少子高齢化の進行により増加していく見込みであるが、類似団体平均と比較し大きく下回る水準で推移している。衛生費においては、稲荷山環境センターにおける焼却処理施設改修工事（</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の５年間の長寿命化工事）が皆減となったことにより減額となっている。労働費においては、旧智光山荘及び旧勤労福祉センターの解体工事に伴う経費が皆増となったことにより一時的に増加しているが、工事完了後は平年並みとなる見込みである。農林水産業費においては、入間基地周辺畑地かんがい防除施設改修工事費の皆増等により前年度より増加している。商工費においては、企業立地奨励金が減額となったものの、入間川親水空間整備工事費（事故）の皆増により、前年度より微増となっている。土木費においては、入曽駅周辺整備事業や都市計画道路事業等の実施のための都市基盤整備基金積立金を増額したことにより増額となっている。今後、前述の事業が本格化する数年後には大きく増加することが見込まれる。消防費においては、消防団第６分団車庫改築工事の完了により皆減となったことなどにより、前年度より減少している。教育費においては、山王及び堀兼中学校の除湿温度保持工事の完了による皆減により、前年度より減少している。今後においては、全小中学校のトイレ洋式化工事や校内</a:t>
          </a:r>
          <a:r>
            <a:rPr kumimoji="1" lang="en-US" altLang="ja-JP" sz="1200">
              <a:latin typeface="ＭＳ Ｐゴシック" panose="020B0600070205080204" pitchFamily="50" charset="-128"/>
              <a:ea typeface="ＭＳ Ｐゴシック" panose="020B0600070205080204" pitchFamily="50" charset="-128"/>
            </a:rPr>
            <a:t>LAN</a:t>
          </a:r>
          <a:r>
            <a:rPr kumimoji="1" lang="ja-JP" altLang="en-US" sz="1200">
              <a:latin typeface="ＭＳ Ｐゴシック" panose="020B0600070205080204" pitchFamily="50" charset="-128"/>
              <a:ea typeface="ＭＳ Ｐゴシック" panose="020B0600070205080204" pitchFamily="50" charset="-128"/>
            </a:rPr>
            <a:t>無線化工事など学校環境の整備事業が続くことから増加する見込みである。公債費においては、臨時財政対策債償還元金や市営住宅鵜ノ木団地建替に伴う償還開始に伴う公営住宅債償還元金の増により前年度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財政調整基金残高については、前年度繰越金が約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億増加したことなどにより積立額が前年より約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千円増加したこと、また、取崩しについては前年度同額となったことから残高が増加している。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歳入については前年度繰越金や地方消費税交付金等が増額となった一方、歳出においても積立金が大幅に増額となり、</a:t>
          </a:r>
          <a:r>
            <a:rPr lang="ja-JP" altLang="ja-JP" sz="1200" kern="100">
              <a:effectLst/>
              <a:ea typeface="ＭＳ ゴシック" panose="020B0609070205080204" pitchFamily="49" charset="-128"/>
              <a:cs typeface="Times New Roman" panose="02020603050405020304" pitchFamily="18" charset="0"/>
            </a:rPr>
            <a:t>歳入歳出の乖離が縮小したことで、前年度に比べて実質収支額が</a:t>
          </a:r>
          <a:r>
            <a:rPr lang="ja-JP" altLang="en-US" sz="1200" kern="100">
              <a:effectLst/>
              <a:ea typeface="ＭＳ ゴシック" panose="020B0609070205080204" pitchFamily="49" charset="-128"/>
              <a:cs typeface="Times New Roman" panose="02020603050405020304" pitchFamily="18" charset="0"/>
            </a:rPr>
            <a:t>減少したものの、実質単年度収支においては引き続き黒字となっている。</a:t>
          </a:r>
          <a:endParaRPr lang="en-US" altLang="ja-JP" sz="1200" kern="100">
            <a:effectLst/>
            <a:ea typeface="ＭＳ ゴシック" panose="020B0609070205080204" pitchFamily="49" charset="-128"/>
            <a:cs typeface="Times New Roman" panose="02020603050405020304" pitchFamily="18" charset="0"/>
          </a:endParaRPr>
        </a:p>
        <a:p>
          <a:r>
            <a:rPr lang="ja-JP" altLang="en-US" sz="1200" kern="100">
              <a:effectLst/>
              <a:ea typeface="ＭＳ ゴシック" panose="020B0609070205080204" pitchFamily="49" charset="-128"/>
              <a:cs typeface="Times New Roman" panose="02020603050405020304" pitchFamily="18" charset="0"/>
            </a:rPr>
            <a:t>　今後も行財政改革を推進するとともに、市税等の歳入確保に努める。</a:t>
          </a:r>
          <a:endParaRPr lang="en-US" altLang="ja-JP" sz="1200" kern="100">
            <a:effectLst/>
            <a:ea typeface="ＭＳ ゴシック" panose="020B0609070205080204" pitchFamily="49"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年度の連結赤字比率は、前年度より</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％黒字が減少し、</a:t>
          </a:r>
          <a:r>
            <a:rPr kumimoji="1" lang="en-US" altLang="ja-JP" sz="1400">
              <a:latin typeface="ＭＳ ゴシック" pitchFamily="49" charset="-128"/>
              <a:ea typeface="ＭＳ ゴシック" pitchFamily="49" charset="-128"/>
            </a:rPr>
            <a:t>28.32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の実質赤字比率が、歳入において前年度繰越金や地方消費税交付金等が増額となった一方、歳出においても積立金が大幅に増額となり、歳入歳出の乖離が縮小したことで、前年度に比べて実質収支が減少したことに加え、国民健康保険特別会計の実質収支が対前年度比で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千万円減少したことなどにより、連結赤字比率で示す黒字が減少したものである。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今後も引き続き、収入の安定確保と内部経費の削減に努め、適正な運営を図っていく。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年度の単年度の実質公債費比率は約</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％であり、平成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％増加している。平成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年度から狭山市駅西口地区第一種市街地再開発事業に係る都市再生機構（</a:t>
          </a:r>
          <a:r>
            <a:rPr kumimoji="1" lang="en-US" altLang="ja-JP" sz="1200">
              <a:latin typeface="ＭＳ ゴシック" pitchFamily="49" charset="-128"/>
              <a:ea typeface="ＭＳ ゴシック" pitchFamily="49" charset="-128"/>
            </a:rPr>
            <a:t>UR</a:t>
          </a:r>
          <a:r>
            <a:rPr kumimoji="1" lang="ja-JP" altLang="en-US" sz="1200">
              <a:latin typeface="ＭＳ ゴシック" pitchFamily="49" charset="-128"/>
              <a:ea typeface="ＭＳ ゴシック" pitchFamily="49" charset="-128"/>
            </a:rPr>
            <a:t>）割賦償還金の元金返済が開始したことにより増加傾向となっており、平成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年度に借入れを行った市営住宅鵜ノ木団地建替に係る元金償還が開始されたことにより増加している。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数年は、現在の借入事業の償還が続くことから増加が見込まれ、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％台まで増加する見込みであるが、今度の事業の実施にあたっては緊急性や住民ニーズを的確に把握した事業の選択により、起債に大きく頼ることのない財政運営に努める。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年度将来負担比率は</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％低下し、</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主な要因は、狭山市駅西口地区第一種市街地開発事業に係る元金償還が進んだことなどにより地方債残高が約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千万円減少したこと、また、同事業の保留床取得費や入間川及び堀兼学校給食センター更新事業に係る施設取得費の割賦償還が進んだことにより債務負担に基づく支出額が約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千万円減少したこと、さらに、充当可能財源として基金が増加したことによるものである。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入曽駅周辺整備事業等の都市計画事業が本格化するとともに、公共施設等総合管理計画に基づく長寿命化を図るための大規模改修などがさらに見込まれることから、引き続き、将来にわたる負担を平準化するよう適切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理由は、平成３０年度において、財政調整基金の５億をはじめとする計９億円程度を取り崩した一方で、都市基盤整備基金の９億円をはじめとする計２０億円程度を積み立てたことにより、基金全体としては平成２９年度末現在高に比べて約１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基金の使途の明確化を図るため、前年度繰越金については、財政調整基金のみならず特定目的基金にも適宜積み立てていくことを予定している。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・都市基盤整備基金：都市基盤の整備資金に充てるため。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・公共施設整備基金：公共施設の整備及び備品の購入のための資金に充てるため。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令和２年度から工事が本格化する入曽駅周辺整備事業基本計画に基づく土地区画整理事業を着実に推進するため、９億円（平成２９年度決算に伴う前年度繰越金の一部）及び寄附金相当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・公共施設整備基金：老朽化による道路の維持補修事業のため、平成３０年度に１億６千万円を取り崩したことなどによる減少。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・都市基盤整備基金：入曽駅周辺整備事業にかかる工事が本格化する令和２年度以降は減少を見込んでいる。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増の理由は、景気の動向による法人関係税等の変動や人口減少による税収減、また、災害や社会保障の関係経費の増大といった将来の歳入減少・歳出増加に備えるため。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具体的に目安とする額（標準財政規模の一定割合等）は定めていないが、決算の状況を踏まえ、適宜積み立てていく。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平成２８年度に策定した公共施設等総合管理計画において、公共建築物の延べ床面積を３０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統廃合を進めている。有形固定資産原価償却率については、類似団体と比較し、平成２９年度からはやや上回る水準での推移となっている。施設の更新や統廃合を進めているものの、未だ老朽化している施設が多いことから類似団体よりも伸びが大きくなっていると考えられる。今後も当該計画を着実に進め、適正な維持管理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77" name="楕円 76"/>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78" name="有形固定資産減価償却率該当値テキスト"/>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79" name="楕円 78"/>
        <xdr:cNvSpPr/>
      </xdr:nvSpPr>
      <xdr:spPr>
        <a:xfrm>
          <a:off x="4000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107569</xdr:rowOff>
    </xdr:to>
    <xdr:cxnSp macro="">
      <xdr:nvCxnSpPr>
        <xdr:cNvPr id="80" name="直線コネクタ 79"/>
        <xdr:cNvCxnSpPr/>
      </xdr:nvCxnSpPr>
      <xdr:spPr>
        <a:xfrm flipV="1">
          <a:off x="4051300" y="579501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楕円 80"/>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146431</xdr:rowOff>
    </xdr:to>
    <xdr:cxnSp macro="">
      <xdr:nvCxnSpPr>
        <xdr:cNvPr id="82" name="直線コネクタ 81"/>
        <xdr:cNvCxnSpPr/>
      </xdr:nvCxnSpPr>
      <xdr:spPr>
        <a:xfrm flipV="1">
          <a:off x="3289300" y="585114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3"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4"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5"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3446</xdr:rowOff>
    </xdr:from>
    <xdr:ext cx="405111" cy="259045"/>
    <xdr:sp macro="" textlink="">
      <xdr:nvSpPr>
        <xdr:cNvPr id="86" name="n_1main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87" name="n_2main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平成３０年度において類似団体を下回る水準となった。主な要因としては、地方債の新規発行の抑制に加え、狭山市駅西口地区第一種市街地再開発事業に係る保留床の取得費や入間川及び堀兼学校給食センター更新事業に係る施設取得費の割賦償還が進んだことなどにより地方債残高が約９億減少したことが考えられる。また、人件費についても、職員の新陳代謝が進んでいることなどにより減額している。今後も</a:t>
          </a:r>
          <a:r>
            <a:rPr kumimoji="1" lang="en-US" altLang="ja-JP" sz="1100">
              <a:latin typeface="ＭＳ Ｐゴシック" panose="020B0600070205080204" pitchFamily="50" charset="-128"/>
              <a:ea typeface="ＭＳ Ｐゴシック" panose="020B0600070205080204" pitchFamily="50" charset="-128"/>
            </a:rPr>
            <a:t>AI</a:t>
          </a:r>
          <a:r>
            <a:rPr kumimoji="1" lang="ja-JP" altLang="en-US" sz="1100">
              <a:latin typeface="ＭＳ Ｐゴシック" panose="020B0600070205080204" pitchFamily="50" charset="-128"/>
              <a:ea typeface="ＭＳ Ｐゴシック" panose="020B0600070205080204" pitchFamily="50" charset="-128"/>
            </a:rPr>
            <a:t>や</a:t>
          </a:r>
          <a:r>
            <a:rPr kumimoji="1" lang="en-US" altLang="ja-JP" sz="1100">
              <a:latin typeface="ＭＳ Ｐゴシック" panose="020B0600070205080204" pitchFamily="50" charset="-128"/>
              <a:ea typeface="ＭＳ Ｐゴシック" panose="020B0600070205080204" pitchFamily="50" charset="-128"/>
            </a:rPr>
            <a:t>RPA</a:t>
          </a:r>
          <a:r>
            <a:rPr kumimoji="1" lang="ja-JP" altLang="en-US" sz="1100">
              <a:latin typeface="ＭＳ Ｐゴシック" panose="020B0600070205080204" pitchFamily="50" charset="-128"/>
              <a:ea typeface="ＭＳ Ｐゴシック" panose="020B0600070205080204" pitchFamily="50" charset="-128"/>
            </a:rPr>
            <a:t>の活用による事務の効率化を図ることで人件費等の抑制に努めていく。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23" name="債務償還比率平均値テキスト"/>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72381</xdr:rowOff>
    </xdr:from>
    <xdr:to>
      <xdr:col>76</xdr:col>
      <xdr:colOff>73025</xdr:colOff>
      <xdr:row>31</xdr:row>
      <xdr:rowOff>2531</xdr:rowOff>
    </xdr:to>
    <xdr:sp macro="" textlink="">
      <xdr:nvSpPr>
        <xdr:cNvPr id="131" name="楕円 130"/>
        <xdr:cNvSpPr/>
      </xdr:nvSpPr>
      <xdr:spPr>
        <a:xfrm>
          <a:off x="14744700" y="59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50808</xdr:rowOff>
    </xdr:from>
    <xdr:ext cx="469744" cy="259045"/>
    <xdr:sp macro="" textlink="">
      <xdr:nvSpPr>
        <xdr:cNvPr id="132" name="債務償還比率該当値テキスト"/>
        <xdr:cNvSpPr txBox="1"/>
      </xdr:nvSpPr>
      <xdr:spPr>
        <a:xfrm>
          <a:off x="14846300" y="59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132488</xdr:rowOff>
    </xdr:from>
    <xdr:to>
      <xdr:col>72</xdr:col>
      <xdr:colOff>123825</xdr:colOff>
      <xdr:row>30</xdr:row>
      <xdr:rowOff>62638</xdr:rowOff>
    </xdr:to>
    <xdr:sp macro="" textlink="">
      <xdr:nvSpPr>
        <xdr:cNvPr id="133" name="楕円 132"/>
        <xdr:cNvSpPr/>
      </xdr:nvSpPr>
      <xdr:spPr>
        <a:xfrm>
          <a:off x="14033500" y="58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11838</xdr:rowOff>
    </xdr:from>
    <xdr:to>
      <xdr:col>76</xdr:col>
      <xdr:colOff>22225</xdr:colOff>
      <xdr:row>30</xdr:row>
      <xdr:rowOff>123181</xdr:rowOff>
    </xdr:to>
    <xdr:cxnSp macro="">
      <xdr:nvCxnSpPr>
        <xdr:cNvPr id="134" name="直線コネクタ 133"/>
        <xdr:cNvCxnSpPr/>
      </xdr:nvCxnSpPr>
      <xdr:spPr>
        <a:xfrm>
          <a:off x="14084300" y="5926863"/>
          <a:ext cx="711200" cy="1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79165</xdr:rowOff>
    </xdr:from>
    <xdr:ext cx="469744" cy="259045"/>
    <xdr:sp macro="" textlink="">
      <xdr:nvSpPr>
        <xdr:cNvPr id="136" name="n_1mainValue債務償還比率"/>
        <xdr:cNvSpPr txBox="1"/>
      </xdr:nvSpPr>
      <xdr:spPr>
        <a:xfrm>
          <a:off x="13836727" y="56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72" name="楕円 71"/>
        <xdr:cNvSpPr/>
      </xdr:nvSpPr>
      <xdr:spPr>
        <a:xfrm>
          <a:off x="4584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128287</xdr:rowOff>
    </xdr:from>
    <xdr:ext cx="405111" cy="259045"/>
    <xdr:sp macro="" textlink="">
      <xdr:nvSpPr>
        <xdr:cNvPr id="73" name="【道路】&#10;有形固定資産減価償却率該当値テキスト"/>
        <xdr:cNvSpPr txBox="1"/>
      </xdr:nvSpPr>
      <xdr:spPr>
        <a:xfrm>
          <a:off x="4673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121739</xdr:rowOff>
    </xdr:from>
    <xdr:to>
      <xdr:col>20</xdr:col>
      <xdr:colOff>38100</xdr:colOff>
      <xdr:row>35</xdr:row>
      <xdr:rowOff>51889</xdr:rowOff>
    </xdr:to>
    <xdr:sp macro="" textlink="">
      <xdr:nvSpPr>
        <xdr:cNvPr id="74" name="楕円 73"/>
        <xdr:cNvSpPr/>
      </xdr:nvSpPr>
      <xdr:spPr>
        <a:xfrm>
          <a:off x="3746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156210</xdr:rowOff>
    </xdr:from>
    <xdr:to>
      <xdr:col>24</xdr:col>
      <xdr:colOff>63500</xdr:colOff>
      <xdr:row>35</xdr:row>
      <xdr:rowOff>1089</xdr:rowOff>
    </xdr:to>
    <xdr:cxnSp macro="">
      <xdr:nvCxnSpPr>
        <xdr:cNvPr id="75" name="直線コネクタ 74"/>
        <xdr:cNvCxnSpPr/>
      </xdr:nvCxnSpPr>
      <xdr:spPr>
        <a:xfrm flipV="1">
          <a:off x="3797300" y="598551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95613</xdr:rowOff>
    </xdr:from>
    <xdr:to>
      <xdr:col>15</xdr:col>
      <xdr:colOff>101600</xdr:colOff>
      <xdr:row>35</xdr:row>
      <xdr:rowOff>25763</xdr:rowOff>
    </xdr:to>
    <xdr:sp macro="" textlink="">
      <xdr:nvSpPr>
        <xdr:cNvPr id="76" name="楕円 75"/>
        <xdr:cNvSpPr/>
      </xdr:nvSpPr>
      <xdr:spPr>
        <a:xfrm>
          <a:off x="2857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146413</xdr:rowOff>
    </xdr:from>
    <xdr:to>
      <xdr:col>19</xdr:col>
      <xdr:colOff>177800</xdr:colOff>
      <xdr:row>35</xdr:row>
      <xdr:rowOff>1089</xdr:rowOff>
    </xdr:to>
    <xdr:cxnSp macro="">
      <xdr:nvCxnSpPr>
        <xdr:cNvPr id="77" name="直線コネクタ 76"/>
        <xdr:cNvCxnSpPr/>
      </xdr:nvCxnSpPr>
      <xdr:spPr>
        <a:xfrm>
          <a:off x="2908300" y="597571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78"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68416</xdr:rowOff>
    </xdr:from>
    <xdr:ext cx="405111" cy="259045"/>
    <xdr:sp macro="" textlink="">
      <xdr:nvSpPr>
        <xdr:cNvPr id="81" name="n_1mainValue【道路】&#10;有形固定資産減価償却率"/>
        <xdr:cNvSpPr txBox="1"/>
      </xdr:nvSpPr>
      <xdr:spPr>
        <a:xfrm>
          <a:off x="35820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42290</xdr:rowOff>
    </xdr:from>
    <xdr:ext cx="405111" cy="259045"/>
    <xdr:sp macro="" textlink="">
      <xdr:nvSpPr>
        <xdr:cNvPr id="82" name="n_2mainValue【道路】&#10;有形固定資産減価償却率"/>
        <xdr:cNvSpPr txBox="1"/>
      </xdr:nvSpPr>
      <xdr:spPr>
        <a:xfrm>
          <a:off x="2705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9"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3866</xdr:rowOff>
    </xdr:from>
    <xdr:to>
      <xdr:col>55</xdr:col>
      <xdr:colOff>50800</xdr:colOff>
      <xdr:row>40</xdr:row>
      <xdr:rowOff>105466</xdr:rowOff>
    </xdr:to>
    <xdr:sp macro="" textlink="">
      <xdr:nvSpPr>
        <xdr:cNvPr id="119" name="楕円 118"/>
        <xdr:cNvSpPr/>
      </xdr:nvSpPr>
      <xdr:spPr>
        <a:xfrm>
          <a:off x="10426700" y="686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26743</xdr:rowOff>
    </xdr:from>
    <xdr:ext cx="469744" cy="259045"/>
    <xdr:sp macro="" textlink="">
      <xdr:nvSpPr>
        <xdr:cNvPr id="120" name="【道路】&#10;一人当たり延長該当値テキスト"/>
        <xdr:cNvSpPr txBox="1"/>
      </xdr:nvSpPr>
      <xdr:spPr>
        <a:xfrm>
          <a:off x="10515600" y="671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5512</xdr:rowOff>
    </xdr:from>
    <xdr:to>
      <xdr:col>50</xdr:col>
      <xdr:colOff>165100</xdr:colOff>
      <xdr:row>40</xdr:row>
      <xdr:rowOff>107112</xdr:rowOff>
    </xdr:to>
    <xdr:sp macro="" textlink="">
      <xdr:nvSpPr>
        <xdr:cNvPr id="121" name="楕円 120"/>
        <xdr:cNvSpPr/>
      </xdr:nvSpPr>
      <xdr:spPr>
        <a:xfrm>
          <a:off x="9588500" y="68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54666</xdr:rowOff>
    </xdr:from>
    <xdr:to>
      <xdr:col>55</xdr:col>
      <xdr:colOff>0</xdr:colOff>
      <xdr:row>40</xdr:row>
      <xdr:rowOff>56312</xdr:rowOff>
    </xdr:to>
    <xdr:cxnSp macro="">
      <xdr:nvCxnSpPr>
        <xdr:cNvPr id="122" name="直線コネクタ 121"/>
        <xdr:cNvCxnSpPr/>
      </xdr:nvCxnSpPr>
      <xdr:spPr>
        <a:xfrm flipV="1">
          <a:off x="9639300" y="6912666"/>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7203</xdr:rowOff>
    </xdr:from>
    <xdr:to>
      <xdr:col>46</xdr:col>
      <xdr:colOff>38100</xdr:colOff>
      <xdr:row>40</xdr:row>
      <xdr:rowOff>108803</xdr:rowOff>
    </xdr:to>
    <xdr:sp macro="" textlink="">
      <xdr:nvSpPr>
        <xdr:cNvPr id="123" name="楕円 122"/>
        <xdr:cNvSpPr/>
      </xdr:nvSpPr>
      <xdr:spPr>
        <a:xfrm>
          <a:off x="8699500" y="68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56312</xdr:rowOff>
    </xdr:from>
    <xdr:to>
      <xdr:col>50</xdr:col>
      <xdr:colOff>114300</xdr:colOff>
      <xdr:row>40</xdr:row>
      <xdr:rowOff>58003</xdr:rowOff>
    </xdr:to>
    <xdr:cxnSp macro="">
      <xdr:nvCxnSpPr>
        <xdr:cNvPr id="124" name="直線コネクタ 123"/>
        <xdr:cNvCxnSpPr/>
      </xdr:nvCxnSpPr>
      <xdr:spPr>
        <a:xfrm flipV="1">
          <a:off x="8750300" y="6914312"/>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25"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26" name="n_2aveValue【道路】&#10;一人当たり延長"/>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123639</xdr:rowOff>
    </xdr:from>
    <xdr:ext cx="469744" cy="259045"/>
    <xdr:sp macro="" textlink="">
      <xdr:nvSpPr>
        <xdr:cNvPr id="128" name="n_1mainValue【道路】&#10;一人当たり延長"/>
        <xdr:cNvSpPr txBox="1"/>
      </xdr:nvSpPr>
      <xdr:spPr>
        <a:xfrm>
          <a:off x="9391727" y="66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125330</xdr:rowOff>
    </xdr:from>
    <xdr:ext cx="469744" cy="259045"/>
    <xdr:sp macro="" textlink="">
      <xdr:nvSpPr>
        <xdr:cNvPr id="129" name="n_2mainValue【道路】&#10;一人当たり延長"/>
        <xdr:cNvSpPr txBox="1"/>
      </xdr:nvSpPr>
      <xdr:spPr>
        <a:xfrm>
          <a:off x="8515427" y="664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168" name="楕円 167"/>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150512</xdr:rowOff>
    </xdr:from>
    <xdr:ext cx="405111" cy="259045"/>
    <xdr:sp macro="" textlink="">
      <xdr:nvSpPr>
        <xdr:cNvPr id="169" name="【橋りょう・トンネル】&#10;有形固定資産減価償却率該当値テキスト"/>
        <xdr:cNvSpPr txBox="1"/>
      </xdr:nvSpPr>
      <xdr:spPr>
        <a:xfrm>
          <a:off x="4673600"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70" name="楕円 169"/>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51435</xdr:rowOff>
    </xdr:from>
    <xdr:to>
      <xdr:col>24</xdr:col>
      <xdr:colOff>63500</xdr:colOff>
      <xdr:row>59</xdr:row>
      <xdr:rowOff>83820</xdr:rowOff>
    </xdr:to>
    <xdr:cxnSp macro="">
      <xdr:nvCxnSpPr>
        <xdr:cNvPr id="171" name="直線コネクタ 170"/>
        <xdr:cNvCxnSpPr/>
      </xdr:nvCxnSpPr>
      <xdr:spPr>
        <a:xfrm flipV="1">
          <a:off x="3797300" y="101669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172" name="楕円 171"/>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108585</xdr:rowOff>
    </xdr:to>
    <xdr:cxnSp macro="">
      <xdr:nvCxnSpPr>
        <xdr:cNvPr id="173" name="直線コネクタ 172"/>
        <xdr:cNvCxnSpPr/>
      </xdr:nvCxnSpPr>
      <xdr:spPr>
        <a:xfrm flipV="1">
          <a:off x="2908300" y="101993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5"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125747</xdr:rowOff>
    </xdr:from>
    <xdr:ext cx="405111" cy="259045"/>
    <xdr:sp macro="" textlink="">
      <xdr:nvSpPr>
        <xdr:cNvPr id="177" name="n_1mainValue【橋りょう・トンネル】&#10;有形固定資産減価償却率"/>
        <xdr:cNvSpPr txBox="1"/>
      </xdr:nvSpPr>
      <xdr:spPr>
        <a:xfrm>
          <a:off x="35820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78" name="n_2mainValue【橋りょう・トンネル】&#10;有形固定資産減価償却率"/>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13" name="楕円 212"/>
        <xdr:cNvSpPr/>
      </xdr:nvSpPr>
      <xdr:spPr>
        <a:xfrm>
          <a:off x="10426700" y="103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72605</xdr:rowOff>
    </xdr:from>
    <xdr:ext cx="534377" cy="259045"/>
    <xdr:sp macro="" textlink="">
      <xdr:nvSpPr>
        <xdr:cNvPr id="214" name="【橋りょう・トンネル】&#10;一人当たり有形固定資産（償却資産）額該当値テキスト"/>
        <xdr:cNvSpPr txBox="1"/>
      </xdr:nvSpPr>
      <xdr:spPr>
        <a:xfrm>
          <a:off x="10515600" y="103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100413</xdr:rowOff>
    </xdr:from>
    <xdr:to>
      <xdr:col>50</xdr:col>
      <xdr:colOff>165100</xdr:colOff>
      <xdr:row>61</xdr:row>
      <xdr:rowOff>30563</xdr:rowOff>
    </xdr:to>
    <xdr:sp macro="" textlink="">
      <xdr:nvSpPr>
        <xdr:cNvPr id="215" name="楕円 214"/>
        <xdr:cNvSpPr/>
      </xdr:nvSpPr>
      <xdr:spPr>
        <a:xfrm>
          <a:off x="9588500" y="103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144978</xdr:rowOff>
    </xdr:from>
    <xdr:to>
      <xdr:col>55</xdr:col>
      <xdr:colOff>0</xdr:colOff>
      <xdr:row>60</xdr:row>
      <xdr:rowOff>151213</xdr:rowOff>
    </xdr:to>
    <xdr:cxnSp macro="">
      <xdr:nvCxnSpPr>
        <xdr:cNvPr id="216" name="直線コネクタ 215"/>
        <xdr:cNvCxnSpPr/>
      </xdr:nvCxnSpPr>
      <xdr:spPr>
        <a:xfrm flipV="1">
          <a:off x="9639300" y="10431978"/>
          <a:ext cx="8382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108323</xdr:rowOff>
    </xdr:from>
    <xdr:to>
      <xdr:col>46</xdr:col>
      <xdr:colOff>38100</xdr:colOff>
      <xdr:row>61</xdr:row>
      <xdr:rowOff>38473</xdr:rowOff>
    </xdr:to>
    <xdr:sp macro="" textlink="">
      <xdr:nvSpPr>
        <xdr:cNvPr id="217" name="楕円 216"/>
        <xdr:cNvSpPr/>
      </xdr:nvSpPr>
      <xdr:spPr>
        <a:xfrm>
          <a:off x="8699500" y="103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151213</xdr:rowOff>
    </xdr:from>
    <xdr:to>
      <xdr:col>50</xdr:col>
      <xdr:colOff>114300</xdr:colOff>
      <xdr:row>60</xdr:row>
      <xdr:rowOff>159123</xdr:rowOff>
    </xdr:to>
    <xdr:cxnSp macro="">
      <xdr:nvCxnSpPr>
        <xdr:cNvPr id="218" name="直線コネクタ 217"/>
        <xdr:cNvCxnSpPr/>
      </xdr:nvCxnSpPr>
      <xdr:spPr>
        <a:xfrm flipV="1">
          <a:off x="8750300" y="1043821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19"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21690</xdr:rowOff>
    </xdr:from>
    <xdr:ext cx="534377" cy="259045"/>
    <xdr:sp macro="" textlink="">
      <xdr:nvSpPr>
        <xdr:cNvPr id="222" name="n_1mainValue【橋りょう・トンネル】&#10;一人当たり有形固定資産（償却資産）額"/>
        <xdr:cNvSpPr txBox="1"/>
      </xdr:nvSpPr>
      <xdr:spPr>
        <a:xfrm>
          <a:off x="9359411" y="104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29600</xdr:rowOff>
    </xdr:from>
    <xdr:ext cx="534377" cy="259045"/>
    <xdr:sp macro="" textlink="">
      <xdr:nvSpPr>
        <xdr:cNvPr id="223" name="n_2mainValue【橋りょう・トンネル】&#10;一人当たり有形固定資産（償却資産）額"/>
        <xdr:cNvSpPr txBox="1"/>
      </xdr:nvSpPr>
      <xdr:spPr>
        <a:xfrm>
          <a:off x="8483111" y="104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51" name="【公営住宅】&#10;有形固定資産減価償却率平均値テキスト"/>
        <xdr:cNvSpPr txBox="1"/>
      </xdr:nvSpPr>
      <xdr:spPr>
        <a:xfrm>
          <a:off x="4673600" y="1408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129032</xdr:rowOff>
    </xdr:from>
    <xdr:to>
      <xdr:col>24</xdr:col>
      <xdr:colOff>114300</xdr:colOff>
      <xdr:row>86</xdr:row>
      <xdr:rowOff>59182</xdr:rowOff>
    </xdr:to>
    <xdr:sp macro="" textlink="">
      <xdr:nvSpPr>
        <xdr:cNvPr id="261" name="楕円 260"/>
        <xdr:cNvSpPr/>
      </xdr:nvSpPr>
      <xdr:spPr>
        <a:xfrm>
          <a:off x="4584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43959</xdr:rowOff>
    </xdr:from>
    <xdr:ext cx="405111" cy="259045"/>
    <xdr:sp macro="" textlink="">
      <xdr:nvSpPr>
        <xdr:cNvPr id="262" name="【公営住宅】&#10;有形固定資産減価償却率該当値テキスト"/>
        <xdr:cNvSpPr txBox="1"/>
      </xdr:nvSpPr>
      <xdr:spPr>
        <a:xfrm>
          <a:off x="4673600" y="1461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1015</xdr:rowOff>
    </xdr:from>
    <xdr:to>
      <xdr:col>20</xdr:col>
      <xdr:colOff>38100</xdr:colOff>
      <xdr:row>86</xdr:row>
      <xdr:rowOff>102615</xdr:rowOff>
    </xdr:to>
    <xdr:sp macro="" textlink="">
      <xdr:nvSpPr>
        <xdr:cNvPr id="263" name="楕円 262"/>
        <xdr:cNvSpPr/>
      </xdr:nvSpPr>
      <xdr:spPr>
        <a:xfrm>
          <a:off x="3746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xdr:rowOff>
    </xdr:from>
    <xdr:to>
      <xdr:col>24</xdr:col>
      <xdr:colOff>63500</xdr:colOff>
      <xdr:row>86</xdr:row>
      <xdr:rowOff>51815</xdr:rowOff>
    </xdr:to>
    <xdr:cxnSp macro="">
      <xdr:nvCxnSpPr>
        <xdr:cNvPr id="264" name="直線コネクタ 263"/>
        <xdr:cNvCxnSpPr/>
      </xdr:nvCxnSpPr>
      <xdr:spPr>
        <a:xfrm flipV="1">
          <a:off x="3797300" y="147530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35306</xdr:rowOff>
    </xdr:from>
    <xdr:to>
      <xdr:col>15</xdr:col>
      <xdr:colOff>101600</xdr:colOff>
      <xdr:row>86</xdr:row>
      <xdr:rowOff>136906</xdr:rowOff>
    </xdr:to>
    <xdr:sp macro="" textlink="">
      <xdr:nvSpPr>
        <xdr:cNvPr id="265" name="楕円 264"/>
        <xdr:cNvSpPr/>
      </xdr:nvSpPr>
      <xdr:spPr>
        <a:xfrm>
          <a:off x="2857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51815</xdr:rowOff>
    </xdr:from>
    <xdr:to>
      <xdr:col>19</xdr:col>
      <xdr:colOff>177800</xdr:colOff>
      <xdr:row>86</xdr:row>
      <xdr:rowOff>86106</xdr:rowOff>
    </xdr:to>
    <xdr:cxnSp macro="">
      <xdr:nvCxnSpPr>
        <xdr:cNvPr id="266" name="直線コネクタ 265"/>
        <xdr:cNvCxnSpPr/>
      </xdr:nvCxnSpPr>
      <xdr:spPr>
        <a:xfrm flipV="1">
          <a:off x="2908300" y="1479651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67"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68"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93742</xdr:rowOff>
    </xdr:from>
    <xdr:ext cx="405111" cy="259045"/>
    <xdr:sp macro="" textlink="">
      <xdr:nvSpPr>
        <xdr:cNvPr id="270" name="n_1mainValue【公営住宅】&#10;有形固定資産減価償却率"/>
        <xdr:cNvSpPr txBox="1"/>
      </xdr:nvSpPr>
      <xdr:spPr>
        <a:xfrm>
          <a:off x="3582044" y="1483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128033</xdr:rowOff>
    </xdr:from>
    <xdr:ext cx="405111" cy="259045"/>
    <xdr:sp macro="" textlink="">
      <xdr:nvSpPr>
        <xdr:cNvPr id="271" name="n_2mainValue【公営住宅】&#10;有形固定資産減価償却率"/>
        <xdr:cNvSpPr txBox="1"/>
      </xdr:nvSpPr>
      <xdr:spPr>
        <a:xfrm>
          <a:off x="2705744" y="1487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149149</xdr:rowOff>
    </xdr:from>
    <xdr:to>
      <xdr:col>55</xdr:col>
      <xdr:colOff>50800</xdr:colOff>
      <xdr:row>85</xdr:row>
      <xdr:rowOff>79299</xdr:rowOff>
    </xdr:to>
    <xdr:sp macro="" textlink="">
      <xdr:nvSpPr>
        <xdr:cNvPr id="308" name="楕円 307"/>
        <xdr:cNvSpPr/>
      </xdr:nvSpPr>
      <xdr:spPr>
        <a:xfrm>
          <a:off x="104267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127576</xdr:rowOff>
    </xdr:from>
    <xdr:ext cx="469744" cy="259045"/>
    <xdr:sp macro="" textlink="">
      <xdr:nvSpPr>
        <xdr:cNvPr id="309" name="【公営住宅】&#10;一人当たり面積該当値テキスト"/>
        <xdr:cNvSpPr txBox="1"/>
      </xdr:nvSpPr>
      <xdr:spPr>
        <a:xfrm>
          <a:off x="10515600" y="1452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150064</xdr:rowOff>
    </xdr:from>
    <xdr:to>
      <xdr:col>50</xdr:col>
      <xdr:colOff>165100</xdr:colOff>
      <xdr:row>85</xdr:row>
      <xdr:rowOff>80214</xdr:rowOff>
    </xdr:to>
    <xdr:sp macro="" textlink="">
      <xdr:nvSpPr>
        <xdr:cNvPr id="310" name="楕円 309"/>
        <xdr:cNvSpPr/>
      </xdr:nvSpPr>
      <xdr:spPr>
        <a:xfrm>
          <a:off x="9588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28499</xdr:rowOff>
    </xdr:from>
    <xdr:to>
      <xdr:col>55</xdr:col>
      <xdr:colOff>0</xdr:colOff>
      <xdr:row>85</xdr:row>
      <xdr:rowOff>29414</xdr:rowOff>
    </xdr:to>
    <xdr:cxnSp macro="">
      <xdr:nvCxnSpPr>
        <xdr:cNvPr id="311" name="直線コネクタ 310"/>
        <xdr:cNvCxnSpPr/>
      </xdr:nvCxnSpPr>
      <xdr:spPr>
        <a:xfrm flipV="1">
          <a:off x="9639300" y="146017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163779</xdr:rowOff>
    </xdr:from>
    <xdr:to>
      <xdr:col>46</xdr:col>
      <xdr:colOff>38100</xdr:colOff>
      <xdr:row>85</xdr:row>
      <xdr:rowOff>93929</xdr:rowOff>
    </xdr:to>
    <xdr:sp macro="" textlink="">
      <xdr:nvSpPr>
        <xdr:cNvPr id="312" name="楕円 311"/>
        <xdr:cNvSpPr/>
      </xdr:nvSpPr>
      <xdr:spPr>
        <a:xfrm>
          <a:off x="8699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29414</xdr:rowOff>
    </xdr:from>
    <xdr:to>
      <xdr:col>50</xdr:col>
      <xdr:colOff>114300</xdr:colOff>
      <xdr:row>85</xdr:row>
      <xdr:rowOff>43129</xdr:rowOff>
    </xdr:to>
    <xdr:cxnSp macro="">
      <xdr:nvCxnSpPr>
        <xdr:cNvPr id="313" name="直線コネクタ 312"/>
        <xdr:cNvCxnSpPr/>
      </xdr:nvCxnSpPr>
      <xdr:spPr>
        <a:xfrm flipV="1">
          <a:off x="8750300" y="1460266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71341</xdr:rowOff>
    </xdr:from>
    <xdr:ext cx="469744" cy="259045"/>
    <xdr:sp macro="" textlink="">
      <xdr:nvSpPr>
        <xdr:cNvPr id="317" name="n_1mainValue【公営住宅】&#10;一人当たり面積"/>
        <xdr:cNvSpPr txBox="1"/>
      </xdr:nvSpPr>
      <xdr:spPr>
        <a:xfrm>
          <a:off x="93917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85056</xdr:rowOff>
    </xdr:from>
    <xdr:ext cx="469744" cy="259045"/>
    <xdr:sp macro="" textlink="">
      <xdr:nvSpPr>
        <xdr:cNvPr id="318" name="n_2mainValue【公営住宅】&#10;一人当たり面積"/>
        <xdr:cNvSpPr txBox="1"/>
      </xdr:nvSpPr>
      <xdr:spPr>
        <a:xfrm>
          <a:off x="8515427" y="1465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364"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68" name="フローチャート: 判断 367"/>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74" name="楕円 373"/>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75" name="【認定こども園・幼稚園・保育所】&#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376" name="楕円 375"/>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116205</xdr:rowOff>
    </xdr:to>
    <xdr:cxnSp macro="">
      <xdr:nvCxnSpPr>
        <xdr:cNvPr id="377" name="直線コネクタ 376"/>
        <xdr:cNvCxnSpPr/>
      </xdr:nvCxnSpPr>
      <xdr:spPr>
        <a:xfrm flipV="1">
          <a:off x="15481300" y="641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378" name="楕円 377"/>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121920</xdr:rowOff>
    </xdr:to>
    <xdr:cxnSp macro="">
      <xdr:nvCxnSpPr>
        <xdr:cNvPr id="379" name="直線コネクタ 378"/>
        <xdr:cNvCxnSpPr/>
      </xdr:nvCxnSpPr>
      <xdr:spPr>
        <a:xfrm flipV="1">
          <a:off x="14592300" y="6459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80"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381"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82"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12082</xdr:rowOff>
    </xdr:from>
    <xdr:ext cx="405111" cy="259045"/>
    <xdr:sp macro="" textlink="">
      <xdr:nvSpPr>
        <xdr:cNvPr id="383" name="n_1main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384" name="n_2mainValue【認定こども園・幼稚園・保育所】&#10;有形固定資産減価償却率"/>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13"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17" name="フローチャート: 判断 416"/>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23" name="楕円 422"/>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24"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25" name="楕円 424"/>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19050</xdr:rowOff>
    </xdr:to>
    <xdr:cxnSp macro="">
      <xdr:nvCxnSpPr>
        <xdr:cNvPr id="426" name="直線コネクタ 425"/>
        <xdr:cNvCxnSpPr/>
      </xdr:nvCxnSpPr>
      <xdr:spPr>
        <a:xfrm>
          <a:off x="21323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427" name="楕円 426"/>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26670</xdr:rowOff>
    </xdr:to>
    <xdr:cxnSp macro="">
      <xdr:nvCxnSpPr>
        <xdr:cNvPr id="428" name="直線コネクタ 427"/>
        <xdr:cNvCxnSpPr/>
      </xdr:nvCxnSpPr>
      <xdr:spPr>
        <a:xfrm flipV="1">
          <a:off x="20434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29"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430" name="n_2aveValue【認定こども園・幼稚園・保育所】&#10;一人当たり面積"/>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31"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32"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433" name="n_2mainValue【認定こども園・幼稚園・保育所】&#10;一人当たり面積"/>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65"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69" name="フローチャート: 判断 468"/>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158206</xdr:rowOff>
    </xdr:from>
    <xdr:to>
      <xdr:col>85</xdr:col>
      <xdr:colOff>177800</xdr:colOff>
      <xdr:row>57</xdr:row>
      <xdr:rowOff>88356</xdr:rowOff>
    </xdr:to>
    <xdr:sp macro="" textlink="">
      <xdr:nvSpPr>
        <xdr:cNvPr id="475" name="楕円 474"/>
        <xdr:cNvSpPr/>
      </xdr:nvSpPr>
      <xdr:spPr>
        <a:xfrm>
          <a:off x="162687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9633</xdr:rowOff>
    </xdr:from>
    <xdr:ext cx="405111" cy="259045"/>
    <xdr:sp macro="" textlink="">
      <xdr:nvSpPr>
        <xdr:cNvPr id="476" name="【学校施設】&#10;有形固定資産減価償却率該当値テキスト"/>
        <xdr:cNvSpPr txBox="1"/>
      </xdr:nvSpPr>
      <xdr:spPr>
        <a:xfrm>
          <a:off x="16357600" y="961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3084</xdr:rowOff>
    </xdr:from>
    <xdr:to>
      <xdr:col>81</xdr:col>
      <xdr:colOff>101600</xdr:colOff>
      <xdr:row>57</xdr:row>
      <xdr:rowOff>104684</xdr:rowOff>
    </xdr:to>
    <xdr:sp macro="" textlink="">
      <xdr:nvSpPr>
        <xdr:cNvPr id="477" name="楕円 476"/>
        <xdr:cNvSpPr/>
      </xdr:nvSpPr>
      <xdr:spPr>
        <a:xfrm>
          <a:off x="15430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37556</xdr:rowOff>
    </xdr:from>
    <xdr:to>
      <xdr:col>85</xdr:col>
      <xdr:colOff>127000</xdr:colOff>
      <xdr:row>57</xdr:row>
      <xdr:rowOff>53884</xdr:rowOff>
    </xdr:to>
    <xdr:cxnSp macro="">
      <xdr:nvCxnSpPr>
        <xdr:cNvPr id="478" name="直線コネクタ 477"/>
        <xdr:cNvCxnSpPr/>
      </xdr:nvCxnSpPr>
      <xdr:spPr>
        <a:xfrm flipV="1">
          <a:off x="15481300" y="98102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479" name="楕円 478"/>
        <xdr:cNvSpPr/>
      </xdr:nvSpPr>
      <xdr:spPr>
        <a:xfrm>
          <a:off x="14541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53884</xdr:rowOff>
    </xdr:to>
    <xdr:cxnSp macro="">
      <xdr:nvCxnSpPr>
        <xdr:cNvPr id="480" name="直線コネクタ 479"/>
        <xdr:cNvCxnSpPr/>
      </xdr:nvCxnSpPr>
      <xdr:spPr>
        <a:xfrm>
          <a:off x="14592300" y="98102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81"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82"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483"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121211</xdr:rowOff>
    </xdr:from>
    <xdr:ext cx="405111" cy="259045"/>
    <xdr:sp macro="" textlink="">
      <xdr:nvSpPr>
        <xdr:cNvPr id="484" name="n_1mainValue【学校施設】&#10;有形固定資産減価償却率"/>
        <xdr:cNvSpPr txBox="1"/>
      </xdr:nvSpPr>
      <xdr:spPr>
        <a:xfrm>
          <a:off x="15266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485" name="n_2mainValue【学校施設】&#10;有形固定資産減価償却率"/>
        <xdr:cNvSpPr txBox="1"/>
      </xdr:nvSpPr>
      <xdr:spPr>
        <a:xfrm>
          <a:off x="14389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08" name="直線コネクタ 50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0" name="直線コネクタ 50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1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12" name="直線コネクタ 51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13"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14" name="フローチャート: 判断 51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15" name="フローチャート: 判断 51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16" name="フローチャート: 判断 51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17" name="フローチャート: 判断 516"/>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523" name="楕円 522"/>
        <xdr:cNvSpPr/>
      </xdr:nvSpPr>
      <xdr:spPr>
        <a:xfrm>
          <a:off x="22110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153941</xdr:rowOff>
    </xdr:from>
    <xdr:ext cx="469744" cy="259045"/>
    <xdr:sp macro="" textlink="">
      <xdr:nvSpPr>
        <xdr:cNvPr id="524" name="【学校施設】&#10;一人当たり面積該当値テキスト"/>
        <xdr:cNvSpPr txBox="1"/>
      </xdr:nvSpPr>
      <xdr:spPr>
        <a:xfrm>
          <a:off x="22199600"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7265</xdr:rowOff>
    </xdr:from>
    <xdr:to>
      <xdr:col>112</xdr:col>
      <xdr:colOff>38100</xdr:colOff>
      <xdr:row>63</xdr:row>
      <xdr:rowOff>108865</xdr:rowOff>
    </xdr:to>
    <xdr:sp macro="" textlink="">
      <xdr:nvSpPr>
        <xdr:cNvPr id="525" name="楕円 524"/>
        <xdr:cNvSpPr/>
      </xdr:nvSpPr>
      <xdr:spPr>
        <a:xfrm>
          <a:off x="21272500" y="108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54864</xdr:rowOff>
    </xdr:from>
    <xdr:to>
      <xdr:col>116</xdr:col>
      <xdr:colOff>63500</xdr:colOff>
      <xdr:row>63</xdr:row>
      <xdr:rowOff>58065</xdr:rowOff>
    </xdr:to>
    <xdr:cxnSp macro="">
      <xdr:nvCxnSpPr>
        <xdr:cNvPr id="526" name="直線コネクタ 525"/>
        <xdr:cNvCxnSpPr/>
      </xdr:nvCxnSpPr>
      <xdr:spPr>
        <a:xfrm flipV="1">
          <a:off x="21323300" y="1085621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10008</xdr:rowOff>
    </xdr:from>
    <xdr:to>
      <xdr:col>107</xdr:col>
      <xdr:colOff>101600</xdr:colOff>
      <xdr:row>63</xdr:row>
      <xdr:rowOff>111608</xdr:rowOff>
    </xdr:to>
    <xdr:sp macro="" textlink="">
      <xdr:nvSpPr>
        <xdr:cNvPr id="527" name="楕円 526"/>
        <xdr:cNvSpPr/>
      </xdr:nvSpPr>
      <xdr:spPr>
        <a:xfrm>
          <a:off x="20383500" y="10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58065</xdr:rowOff>
    </xdr:from>
    <xdr:to>
      <xdr:col>111</xdr:col>
      <xdr:colOff>177800</xdr:colOff>
      <xdr:row>63</xdr:row>
      <xdr:rowOff>60808</xdr:rowOff>
    </xdr:to>
    <xdr:cxnSp macro="">
      <xdr:nvCxnSpPr>
        <xdr:cNvPr id="528" name="直線コネクタ 527"/>
        <xdr:cNvCxnSpPr/>
      </xdr:nvCxnSpPr>
      <xdr:spPr>
        <a:xfrm flipV="1">
          <a:off x="20434300" y="1085941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29"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30"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31"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99992</xdr:rowOff>
    </xdr:from>
    <xdr:ext cx="469744" cy="259045"/>
    <xdr:sp macro="" textlink="">
      <xdr:nvSpPr>
        <xdr:cNvPr id="532" name="n_1mainValue【学校施設】&#10;一人当たり面積"/>
        <xdr:cNvSpPr txBox="1"/>
      </xdr:nvSpPr>
      <xdr:spPr>
        <a:xfrm>
          <a:off x="21075727" y="109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102735</xdr:rowOff>
    </xdr:from>
    <xdr:ext cx="469744" cy="259045"/>
    <xdr:sp macro="" textlink="">
      <xdr:nvSpPr>
        <xdr:cNvPr id="533" name="n_2mainValue【学校施設】&#10;一人当たり面積"/>
        <xdr:cNvSpPr txBox="1"/>
      </xdr:nvSpPr>
      <xdr:spPr>
        <a:xfrm>
          <a:off x="20199427" y="109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8" name="直線コネクタ 55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0" name="直線コネクタ 55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2" name="直線コネクタ 5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63"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フローチャート: 判断 56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5" name="フローチャート: 判断 56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6" name="フローチャート: 判断 56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67" name="フローチャート: 判断 566"/>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25400</xdr:rowOff>
    </xdr:from>
    <xdr:to>
      <xdr:col>85</xdr:col>
      <xdr:colOff>177800</xdr:colOff>
      <xdr:row>79</xdr:row>
      <xdr:rowOff>127000</xdr:rowOff>
    </xdr:to>
    <xdr:sp macro="" textlink="">
      <xdr:nvSpPr>
        <xdr:cNvPr id="573" name="楕円 572"/>
        <xdr:cNvSpPr/>
      </xdr:nvSpPr>
      <xdr:spPr>
        <a:xfrm>
          <a:off x="16268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48277</xdr:rowOff>
    </xdr:from>
    <xdr:ext cx="405111" cy="259045"/>
    <xdr:sp macro="" textlink="">
      <xdr:nvSpPr>
        <xdr:cNvPr id="574" name="【児童館】&#10;有形固定資産減価償却率該当値テキスト"/>
        <xdr:cNvSpPr txBox="1"/>
      </xdr:nvSpPr>
      <xdr:spPr>
        <a:xfrm>
          <a:off x="163576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69214</xdr:rowOff>
    </xdr:from>
    <xdr:to>
      <xdr:col>81</xdr:col>
      <xdr:colOff>101600</xdr:colOff>
      <xdr:row>79</xdr:row>
      <xdr:rowOff>170814</xdr:rowOff>
    </xdr:to>
    <xdr:sp macro="" textlink="">
      <xdr:nvSpPr>
        <xdr:cNvPr id="575" name="楕円 574"/>
        <xdr:cNvSpPr/>
      </xdr:nvSpPr>
      <xdr:spPr>
        <a:xfrm>
          <a:off x="15430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76200</xdr:rowOff>
    </xdr:from>
    <xdr:to>
      <xdr:col>85</xdr:col>
      <xdr:colOff>127000</xdr:colOff>
      <xdr:row>79</xdr:row>
      <xdr:rowOff>120014</xdr:rowOff>
    </xdr:to>
    <xdr:cxnSp macro="">
      <xdr:nvCxnSpPr>
        <xdr:cNvPr id="576" name="直線コネクタ 575"/>
        <xdr:cNvCxnSpPr/>
      </xdr:nvCxnSpPr>
      <xdr:spPr>
        <a:xfrm flipV="1">
          <a:off x="15481300" y="136207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111125</xdr:rowOff>
    </xdr:from>
    <xdr:to>
      <xdr:col>76</xdr:col>
      <xdr:colOff>165100</xdr:colOff>
      <xdr:row>80</xdr:row>
      <xdr:rowOff>41275</xdr:rowOff>
    </xdr:to>
    <xdr:sp macro="" textlink="">
      <xdr:nvSpPr>
        <xdr:cNvPr id="577" name="楕円 576"/>
        <xdr:cNvSpPr/>
      </xdr:nvSpPr>
      <xdr:spPr>
        <a:xfrm>
          <a:off x="14541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120014</xdr:rowOff>
    </xdr:from>
    <xdr:to>
      <xdr:col>81</xdr:col>
      <xdr:colOff>50800</xdr:colOff>
      <xdr:row>79</xdr:row>
      <xdr:rowOff>161925</xdr:rowOff>
    </xdr:to>
    <xdr:cxnSp macro="">
      <xdr:nvCxnSpPr>
        <xdr:cNvPr id="578" name="直線コネクタ 577"/>
        <xdr:cNvCxnSpPr/>
      </xdr:nvCxnSpPr>
      <xdr:spPr>
        <a:xfrm flipV="1">
          <a:off x="14592300" y="13664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79"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80"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81"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15891</xdr:rowOff>
    </xdr:from>
    <xdr:ext cx="405111" cy="259045"/>
    <xdr:sp macro="" textlink="">
      <xdr:nvSpPr>
        <xdr:cNvPr id="582" name="n_1mainValue【児童館】&#10;有形固定資産減価償却率"/>
        <xdr:cNvSpPr txBox="1"/>
      </xdr:nvSpPr>
      <xdr:spPr>
        <a:xfrm>
          <a:off x="15266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57802</xdr:rowOff>
    </xdr:from>
    <xdr:ext cx="405111" cy="259045"/>
    <xdr:sp macro="" textlink="">
      <xdr:nvSpPr>
        <xdr:cNvPr id="583" name="n_2mainValue【児童館】&#10;有形固定資産減価償却率"/>
        <xdr:cNvSpPr txBox="1"/>
      </xdr:nvSpPr>
      <xdr:spPr>
        <a:xfrm>
          <a:off x="14389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7" name="直線コネクタ 606"/>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1" name="直線コネクタ 61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6" name="フローチャート: 判断 615"/>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22" name="楕円 621"/>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23"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624" name="楕円 623"/>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76200</xdr:rowOff>
    </xdr:to>
    <xdr:cxnSp macro="">
      <xdr:nvCxnSpPr>
        <xdr:cNvPr id="625" name="直線コネクタ 624"/>
        <xdr:cNvCxnSpPr/>
      </xdr:nvCxnSpPr>
      <xdr:spPr>
        <a:xfrm flipV="1">
          <a:off x="21323300" y="1409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626" name="楕円 625"/>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76200</xdr:rowOff>
    </xdr:to>
    <xdr:cxnSp macro="">
      <xdr:nvCxnSpPr>
        <xdr:cNvPr id="627" name="直線コネクタ 626"/>
        <xdr:cNvCxnSpPr/>
      </xdr:nvCxnSpPr>
      <xdr:spPr>
        <a:xfrm>
          <a:off x="20434300" y="1413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30"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631" name="n_1mainValue【児童館】&#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32" name="n_2main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7" name="直線コネクタ 656"/>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8"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59" name="直線コネクタ 658"/>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0"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1" name="直線コネクタ 660"/>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662" name="【公民館】&#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3" name="フローチャート: 判断 662"/>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4" name="フローチャート: 判断 663"/>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5" name="フローチャート: 判断 664"/>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66" name="フローチャート: 判断 665"/>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145414</xdr:rowOff>
    </xdr:from>
    <xdr:to>
      <xdr:col>85</xdr:col>
      <xdr:colOff>177800</xdr:colOff>
      <xdr:row>105</xdr:row>
      <xdr:rowOff>75564</xdr:rowOff>
    </xdr:to>
    <xdr:sp macro="" textlink="">
      <xdr:nvSpPr>
        <xdr:cNvPr id="672" name="楕円 671"/>
        <xdr:cNvSpPr/>
      </xdr:nvSpPr>
      <xdr:spPr>
        <a:xfrm>
          <a:off x="16268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123841</xdr:rowOff>
    </xdr:from>
    <xdr:ext cx="405111" cy="259045"/>
    <xdr:sp macro="" textlink="">
      <xdr:nvSpPr>
        <xdr:cNvPr id="673" name="【公民館】&#10;有形固定資産減価償却率該当値テキスト"/>
        <xdr:cNvSpPr txBox="1"/>
      </xdr:nvSpPr>
      <xdr:spPr>
        <a:xfrm>
          <a:off x="16357600"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674" name="楕円 673"/>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76200</xdr:rowOff>
    </xdr:to>
    <xdr:cxnSp macro="">
      <xdr:nvCxnSpPr>
        <xdr:cNvPr id="675" name="直線コネクタ 674"/>
        <xdr:cNvCxnSpPr/>
      </xdr:nvCxnSpPr>
      <xdr:spPr>
        <a:xfrm flipV="1">
          <a:off x="15481300" y="180270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6" name="楕円 675"/>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28575</xdr:rowOff>
    </xdr:from>
    <xdr:to>
      <xdr:col>81</xdr:col>
      <xdr:colOff>50800</xdr:colOff>
      <xdr:row>105</xdr:row>
      <xdr:rowOff>76200</xdr:rowOff>
    </xdr:to>
    <xdr:cxnSp macro="">
      <xdr:nvCxnSpPr>
        <xdr:cNvPr id="677" name="直線コネクタ 676"/>
        <xdr:cNvCxnSpPr/>
      </xdr:nvCxnSpPr>
      <xdr:spPr>
        <a:xfrm>
          <a:off x="14592300" y="1785937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78"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679"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80"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681" name="n_1mainValue【公民館】&#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682" name="n_2main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6" name="直線コネクタ 705"/>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8" name="直線コネクタ 70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9"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0" name="直線コネクタ 70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711"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2" name="フローチャート: 判断 711"/>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3" name="フローチャート: 判断 712"/>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4" name="フローチャート: 判断 713"/>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15" name="フローチャート: 判断 714"/>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158750</xdr:rowOff>
    </xdr:from>
    <xdr:to>
      <xdr:col>116</xdr:col>
      <xdr:colOff>114300</xdr:colOff>
      <xdr:row>101</xdr:row>
      <xdr:rowOff>88900</xdr:rowOff>
    </xdr:to>
    <xdr:sp macro="" textlink="">
      <xdr:nvSpPr>
        <xdr:cNvPr id="721" name="楕円 720"/>
        <xdr:cNvSpPr/>
      </xdr:nvSpPr>
      <xdr:spPr>
        <a:xfrm>
          <a:off x="22110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10177</xdr:rowOff>
    </xdr:from>
    <xdr:ext cx="469744" cy="259045"/>
    <xdr:sp macro="" textlink="">
      <xdr:nvSpPr>
        <xdr:cNvPr id="722" name="【公民館】&#10;一人当たり面積該当値テキスト"/>
        <xdr:cNvSpPr txBox="1"/>
      </xdr:nvSpPr>
      <xdr:spPr>
        <a:xfrm>
          <a:off x="22199600"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158750</xdr:rowOff>
    </xdr:from>
    <xdr:to>
      <xdr:col>112</xdr:col>
      <xdr:colOff>38100</xdr:colOff>
      <xdr:row>101</xdr:row>
      <xdr:rowOff>88900</xdr:rowOff>
    </xdr:to>
    <xdr:sp macro="" textlink="">
      <xdr:nvSpPr>
        <xdr:cNvPr id="723" name="楕円 722"/>
        <xdr:cNvSpPr/>
      </xdr:nvSpPr>
      <xdr:spPr>
        <a:xfrm>
          <a:off x="21272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38100</xdr:rowOff>
    </xdr:from>
    <xdr:to>
      <xdr:col>116</xdr:col>
      <xdr:colOff>63500</xdr:colOff>
      <xdr:row>101</xdr:row>
      <xdr:rowOff>38100</xdr:rowOff>
    </xdr:to>
    <xdr:cxnSp macro="">
      <xdr:nvCxnSpPr>
        <xdr:cNvPr id="724" name="直線コネクタ 723"/>
        <xdr:cNvCxnSpPr/>
      </xdr:nvCxnSpPr>
      <xdr:spPr>
        <a:xfrm>
          <a:off x="21323300" y="1735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725" name="楕円 724"/>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38100</xdr:rowOff>
    </xdr:from>
    <xdr:to>
      <xdr:col>111</xdr:col>
      <xdr:colOff>177800</xdr:colOff>
      <xdr:row>101</xdr:row>
      <xdr:rowOff>133350</xdr:rowOff>
    </xdr:to>
    <xdr:cxnSp macro="">
      <xdr:nvCxnSpPr>
        <xdr:cNvPr id="726" name="直線コネクタ 725"/>
        <xdr:cNvCxnSpPr/>
      </xdr:nvCxnSpPr>
      <xdr:spPr>
        <a:xfrm flipV="1">
          <a:off x="20434300" y="17354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727"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28"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29"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105427</xdr:rowOff>
    </xdr:from>
    <xdr:ext cx="469744" cy="259045"/>
    <xdr:sp macro="" textlink="">
      <xdr:nvSpPr>
        <xdr:cNvPr id="730" name="n_1mainValue【公民館】&#10;一人当たり面積"/>
        <xdr:cNvSpPr txBox="1"/>
      </xdr:nvSpPr>
      <xdr:spPr>
        <a:xfrm>
          <a:off x="210757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731" name="n_2mainValue【公民館】&#10;一人当たり面積"/>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児童館であり、低くなっている施設は、公民館、公営住宅である。児童館４館はいずれも築３０年以上を経過しており、特に中央児童館においては耐用年数である５０年にまもなく到達することから有形固定資産減価償却率が高くなっている。今後は、児童館については、小中学校や公民館など既存施設の大規模改修や建替えに合わせ機能を集約し、用途を廃止した建物については除却することで公共施設マネジメントに取り組んでいく。学校施設については、狭山市立小中学校の規模と配置の適正化に関する基本方針に基づき、統廃合を進めるとともに、統廃合の予定のない老朽化した小中学校については、地域の拠点施設としての活用も視野にいれた大規模改修また建替えを行い、廃止した学校については除却を行うことで適正な管理を維持していく。公民館については、平成２８年度においては類似団体を上回っていたが、平成２９年度に老朽化していた新狭山公民館について、新狭山地区センターを複合化した施設を新築したことにより有形固定資産原価償却率が低くなり、類似団体平均を下回ったものである。公営住宅については、平成２６年度と平成２８年度に鵜ノ木団地を新築したため、有形固定資産原価償却率が低くなっている。また、用途を廃止した上諏訪団地を除却し、今後も用途を廃止した建物は除却し、耐用年数を迎える施設は人口減少、空き家の状況などを踏まえ集約建替えを行うことで適正な管理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157988</xdr:rowOff>
    </xdr:from>
    <xdr:to>
      <xdr:col>24</xdr:col>
      <xdr:colOff>114300</xdr:colOff>
      <xdr:row>34</xdr:row>
      <xdr:rowOff>88138</xdr:rowOff>
    </xdr:to>
    <xdr:sp macro="" textlink="">
      <xdr:nvSpPr>
        <xdr:cNvPr id="69" name="楕円 68"/>
        <xdr:cNvSpPr/>
      </xdr:nvSpPr>
      <xdr:spPr>
        <a:xfrm>
          <a:off x="45847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99585</xdr:rowOff>
    </xdr:from>
    <xdr:ext cx="405111" cy="259045"/>
    <xdr:sp macro="" textlink="">
      <xdr:nvSpPr>
        <xdr:cNvPr id="70" name="【図書館】&#10;有形固定資産減価償却率該当値テキスト"/>
        <xdr:cNvSpPr txBox="1"/>
      </xdr:nvSpPr>
      <xdr:spPr>
        <a:xfrm>
          <a:off x="4673600" y="575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32258</xdr:rowOff>
    </xdr:from>
    <xdr:to>
      <xdr:col>20</xdr:col>
      <xdr:colOff>38100</xdr:colOff>
      <xdr:row>34</xdr:row>
      <xdr:rowOff>133858</xdr:rowOff>
    </xdr:to>
    <xdr:sp macro="" textlink="">
      <xdr:nvSpPr>
        <xdr:cNvPr id="71" name="楕円 70"/>
        <xdr:cNvSpPr/>
      </xdr:nvSpPr>
      <xdr:spPr>
        <a:xfrm>
          <a:off x="3746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37338</xdr:rowOff>
    </xdr:from>
    <xdr:to>
      <xdr:col>24</xdr:col>
      <xdr:colOff>63500</xdr:colOff>
      <xdr:row>34</xdr:row>
      <xdr:rowOff>83058</xdr:rowOff>
    </xdr:to>
    <xdr:cxnSp macro="">
      <xdr:nvCxnSpPr>
        <xdr:cNvPr id="72" name="直線コネクタ 71"/>
        <xdr:cNvCxnSpPr/>
      </xdr:nvCxnSpPr>
      <xdr:spPr>
        <a:xfrm flipV="1">
          <a:off x="3797300" y="586663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71120</xdr:rowOff>
    </xdr:from>
    <xdr:to>
      <xdr:col>15</xdr:col>
      <xdr:colOff>101600</xdr:colOff>
      <xdr:row>35</xdr:row>
      <xdr:rowOff>1270</xdr:rowOff>
    </xdr:to>
    <xdr:sp macro="" textlink="">
      <xdr:nvSpPr>
        <xdr:cNvPr id="73" name="楕円 72"/>
        <xdr:cNvSpPr/>
      </xdr:nvSpPr>
      <xdr:spPr>
        <a:xfrm>
          <a:off x="2857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83058</xdr:rowOff>
    </xdr:from>
    <xdr:to>
      <xdr:col>19</xdr:col>
      <xdr:colOff>177800</xdr:colOff>
      <xdr:row>34</xdr:row>
      <xdr:rowOff>121920</xdr:rowOff>
    </xdr:to>
    <xdr:cxnSp macro="">
      <xdr:nvCxnSpPr>
        <xdr:cNvPr id="74" name="直線コネクタ 73"/>
        <xdr:cNvCxnSpPr/>
      </xdr:nvCxnSpPr>
      <xdr:spPr>
        <a:xfrm flipV="1">
          <a:off x="2908300" y="59123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150385</xdr:rowOff>
    </xdr:from>
    <xdr:ext cx="405111" cy="259045"/>
    <xdr:sp macro="" textlink="">
      <xdr:nvSpPr>
        <xdr:cNvPr id="78" name="n_1mainValue【図書館】&#10;有形固定資産減価償却率"/>
        <xdr:cNvSpPr txBox="1"/>
      </xdr:nvSpPr>
      <xdr:spPr>
        <a:xfrm>
          <a:off x="3582044" y="563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17797</xdr:rowOff>
    </xdr:from>
    <xdr:ext cx="405111" cy="259045"/>
    <xdr:sp macro="" textlink="">
      <xdr:nvSpPr>
        <xdr:cNvPr id="79" name="n_2mainValue【図書館】&#10;有形固定資産減価償却率"/>
        <xdr:cNvSpPr txBox="1"/>
      </xdr:nvSpPr>
      <xdr:spPr>
        <a:xfrm>
          <a:off x="2705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楕円 115"/>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17"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18" name="楕円 117"/>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19" name="直線コネクタ 118"/>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20" name="楕円 119"/>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21" name="直線コネクタ 120"/>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2"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3"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25"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26"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6"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66" name="楕円 165"/>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67" name="【体育館・プー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68" name="楕円 167"/>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76200</xdr:rowOff>
    </xdr:to>
    <xdr:cxnSp macro="">
      <xdr:nvCxnSpPr>
        <xdr:cNvPr id="169" name="直線コネクタ 168"/>
        <xdr:cNvCxnSpPr/>
      </xdr:nvCxnSpPr>
      <xdr:spPr>
        <a:xfrm>
          <a:off x="3797300" y="101898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70" name="楕円 169"/>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114300</xdr:rowOff>
    </xdr:to>
    <xdr:cxnSp macro="">
      <xdr:nvCxnSpPr>
        <xdr:cNvPr id="171" name="直線コネクタ 170"/>
        <xdr:cNvCxnSpPr/>
      </xdr:nvCxnSpPr>
      <xdr:spPr>
        <a:xfrm flipV="1">
          <a:off x="2908300" y="10189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2"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73"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75" name="n_1mainValue【体育館・プール】&#10;有形固定資産減価償却率"/>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76" name="n_2mainValue【体育館・プー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3"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157226</xdr:rowOff>
    </xdr:from>
    <xdr:to>
      <xdr:col>55</xdr:col>
      <xdr:colOff>50800</xdr:colOff>
      <xdr:row>62</xdr:row>
      <xdr:rowOff>87376</xdr:rowOff>
    </xdr:to>
    <xdr:sp macro="" textlink="">
      <xdr:nvSpPr>
        <xdr:cNvPr id="213" name="楕円 212"/>
        <xdr:cNvSpPr/>
      </xdr:nvSpPr>
      <xdr:spPr>
        <a:xfrm>
          <a:off x="10426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135653</xdr:rowOff>
    </xdr:from>
    <xdr:ext cx="469744" cy="259045"/>
    <xdr:sp macro="" textlink="">
      <xdr:nvSpPr>
        <xdr:cNvPr id="214" name="【体育館・プール】&#10;一人当たり面積該当値テキスト"/>
        <xdr:cNvSpPr txBox="1"/>
      </xdr:nvSpPr>
      <xdr:spPr>
        <a:xfrm>
          <a:off x="105156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157226</xdr:rowOff>
    </xdr:from>
    <xdr:to>
      <xdr:col>50</xdr:col>
      <xdr:colOff>165100</xdr:colOff>
      <xdr:row>62</xdr:row>
      <xdr:rowOff>87376</xdr:rowOff>
    </xdr:to>
    <xdr:sp macro="" textlink="">
      <xdr:nvSpPr>
        <xdr:cNvPr id="215" name="楕円 214"/>
        <xdr:cNvSpPr/>
      </xdr:nvSpPr>
      <xdr:spPr>
        <a:xfrm>
          <a:off x="9588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36576</xdr:rowOff>
    </xdr:from>
    <xdr:to>
      <xdr:col>55</xdr:col>
      <xdr:colOff>0</xdr:colOff>
      <xdr:row>62</xdr:row>
      <xdr:rowOff>36576</xdr:rowOff>
    </xdr:to>
    <xdr:cxnSp macro="">
      <xdr:nvCxnSpPr>
        <xdr:cNvPr id="216" name="直線コネクタ 215"/>
        <xdr:cNvCxnSpPr/>
      </xdr:nvCxnSpPr>
      <xdr:spPr>
        <a:xfrm>
          <a:off x="9639300" y="1066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161798</xdr:rowOff>
    </xdr:from>
    <xdr:to>
      <xdr:col>46</xdr:col>
      <xdr:colOff>38100</xdr:colOff>
      <xdr:row>62</xdr:row>
      <xdr:rowOff>91948</xdr:rowOff>
    </xdr:to>
    <xdr:sp macro="" textlink="">
      <xdr:nvSpPr>
        <xdr:cNvPr id="217" name="楕円 216"/>
        <xdr:cNvSpPr/>
      </xdr:nvSpPr>
      <xdr:spPr>
        <a:xfrm>
          <a:off x="8699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36576</xdr:rowOff>
    </xdr:from>
    <xdr:to>
      <xdr:col>50</xdr:col>
      <xdr:colOff>114300</xdr:colOff>
      <xdr:row>62</xdr:row>
      <xdr:rowOff>41148</xdr:rowOff>
    </xdr:to>
    <xdr:cxnSp macro="">
      <xdr:nvCxnSpPr>
        <xdr:cNvPr id="218" name="直線コネクタ 217"/>
        <xdr:cNvCxnSpPr/>
      </xdr:nvCxnSpPr>
      <xdr:spPr>
        <a:xfrm flipV="1">
          <a:off x="8750300" y="1066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1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0"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78503</xdr:rowOff>
    </xdr:from>
    <xdr:ext cx="469744" cy="259045"/>
    <xdr:sp macro="" textlink="">
      <xdr:nvSpPr>
        <xdr:cNvPr id="222" name="n_1mainValue【体育館・プール】&#10;一人当たり面積"/>
        <xdr:cNvSpPr txBox="1"/>
      </xdr:nvSpPr>
      <xdr:spPr>
        <a:xfrm>
          <a:off x="9391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83075</xdr:rowOff>
    </xdr:from>
    <xdr:ext cx="469744" cy="259045"/>
    <xdr:sp macro="" textlink="">
      <xdr:nvSpPr>
        <xdr:cNvPr id="223" name="n_2mainValue【体育館・プール】&#10;一人当たり面積"/>
        <xdr:cNvSpPr txBox="1"/>
      </xdr:nvSpPr>
      <xdr:spPr>
        <a:xfrm>
          <a:off x="8515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2"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38736</xdr:rowOff>
    </xdr:from>
    <xdr:to>
      <xdr:col>24</xdr:col>
      <xdr:colOff>114300</xdr:colOff>
      <xdr:row>80</xdr:row>
      <xdr:rowOff>140336</xdr:rowOff>
    </xdr:to>
    <xdr:sp macro="" textlink="">
      <xdr:nvSpPr>
        <xdr:cNvPr id="262" name="楕円 261"/>
        <xdr:cNvSpPr/>
      </xdr:nvSpPr>
      <xdr:spPr>
        <a:xfrm>
          <a:off x="4584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61613</xdr:rowOff>
    </xdr:from>
    <xdr:ext cx="405111" cy="259045"/>
    <xdr:sp macro="" textlink="">
      <xdr:nvSpPr>
        <xdr:cNvPr id="263" name="【福祉施設】&#10;有形固定資産減価償却率該当値テキスト"/>
        <xdr:cNvSpPr txBox="1"/>
      </xdr:nvSpPr>
      <xdr:spPr>
        <a:xfrm>
          <a:off x="4673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64" name="楕円 263"/>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80</xdr:row>
      <xdr:rowOff>127636</xdr:rowOff>
    </xdr:to>
    <xdr:cxnSp macro="">
      <xdr:nvCxnSpPr>
        <xdr:cNvPr id="265" name="直線コネクタ 264"/>
        <xdr:cNvCxnSpPr/>
      </xdr:nvCxnSpPr>
      <xdr:spPr>
        <a:xfrm flipV="1">
          <a:off x="3797300" y="13805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266" name="楕円 265"/>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81</xdr:row>
      <xdr:rowOff>55245</xdr:rowOff>
    </xdr:to>
    <xdr:cxnSp macro="">
      <xdr:nvCxnSpPr>
        <xdr:cNvPr id="267" name="直線コネクタ 266"/>
        <xdr:cNvCxnSpPr/>
      </xdr:nvCxnSpPr>
      <xdr:spPr>
        <a:xfrm flipV="1">
          <a:off x="2908300" y="13843636"/>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68"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69" name="n_2ave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71" name="n_1mainValue【福祉施設】&#10;有形固定資産減価償却率"/>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97172</xdr:rowOff>
    </xdr:from>
    <xdr:ext cx="405111" cy="259045"/>
    <xdr:sp macro="" textlink="">
      <xdr:nvSpPr>
        <xdr:cNvPr id="272" name="n_2mainValue【福祉施設】&#10;有形固定資産減価償却率"/>
        <xdr:cNvSpPr txBox="1"/>
      </xdr:nvSpPr>
      <xdr:spPr>
        <a:xfrm>
          <a:off x="2705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01"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11" name="楕円 310"/>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60977</xdr:rowOff>
    </xdr:from>
    <xdr:ext cx="469744" cy="259045"/>
    <xdr:sp macro="" textlink="">
      <xdr:nvSpPr>
        <xdr:cNvPr id="312" name="【福祉施設】&#10;一人当たり面積該当値テキスト"/>
        <xdr:cNvSpPr txBox="1"/>
      </xdr:nvSpPr>
      <xdr:spPr>
        <a:xfrm>
          <a:off x="10515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313" name="楕円 312"/>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133350</xdr:rowOff>
    </xdr:to>
    <xdr:cxnSp macro="">
      <xdr:nvCxnSpPr>
        <xdr:cNvPr id="314" name="直線コネクタ 313"/>
        <xdr:cNvCxnSpPr/>
      </xdr:nvCxnSpPr>
      <xdr:spPr>
        <a:xfrm>
          <a:off x="9639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15" name="楕円 314"/>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133350</xdr:rowOff>
    </xdr:from>
    <xdr:to>
      <xdr:col>50</xdr:col>
      <xdr:colOff>114300</xdr:colOff>
      <xdr:row>84</xdr:row>
      <xdr:rowOff>76200</xdr:rowOff>
    </xdr:to>
    <xdr:cxnSp macro="">
      <xdr:nvCxnSpPr>
        <xdr:cNvPr id="316" name="直線コネクタ 315"/>
        <xdr:cNvCxnSpPr/>
      </xdr:nvCxnSpPr>
      <xdr:spPr>
        <a:xfrm flipV="1">
          <a:off x="8750300" y="14363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17"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18"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3827</xdr:rowOff>
    </xdr:from>
    <xdr:ext cx="469744" cy="259045"/>
    <xdr:sp macro="" textlink="">
      <xdr:nvSpPr>
        <xdr:cNvPr id="320" name="n_1mainValue【福祉施設】&#10;一人当たり面積"/>
        <xdr:cNvSpPr txBox="1"/>
      </xdr:nvSpPr>
      <xdr:spPr>
        <a:xfrm>
          <a:off x="9391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21" name="n_2mainValue【福祉施設】&#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71120</xdr:rowOff>
    </xdr:from>
    <xdr:to>
      <xdr:col>24</xdr:col>
      <xdr:colOff>114300</xdr:colOff>
      <xdr:row>102</xdr:row>
      <xdr:rowOff>1270</xdr:rowOff>
    </xdr:to>
    <xdr:sp macro="" textlink="">
      <xdr:nvSpPr>
        <xdr:cNvPr id="361" name="楕円 360"/>
        <xdr:cNvSpPr/>
      </xdr:nvSpPr>
      <xdr:spPr>
        <a:xfrm>
          <a:off x="4584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93997</xdr:rowOff>
    </xdr:from>
    <xdr:ext cx="405111" cy="259045"/>
    <xdr:sp macro="" textlink="">
      <xdr:nvSpPr>
        <xdr:cNvPr id="362" name="【市民会館】&#10;有形固定資産減価償却率該当値テキスト"/>
        <xdr:cNvSpPr txBox="1"/>
      </xdr:nvSpPr>
      <xdr:spPr>
        <a:xfrm>
          <a:off x="4673600"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363" name="楕円 362"/>
        <xdr:cNvSpPr/>
      </xdr:nvSpPr>
      <xdr:spPr>
        <a:xfrm>
          <a:off x="3746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101</xdr:row>
      <xdr:rowOff>160020</xdr:rowOff>
    </xdr:to>
    <xdr:cxnSp macro="">
      <xdr:nvCxnSpPr>
        <xdr:cNvPr id="364" name="直線コネクタ 363"/>
        <xdr:cNvCxnSpPr/>
      </xdr:nvCxnSpPr>
      <xdr:spPr>
        <a:xfrm flipV="1">
          <a:off x="3797300" y="17438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151130</xdr:rowOff>
    </xdr:from>
    <xdr:to>
      <xdr:col>15</xdr:col>
      <xdr:colOff>101600</xdr:colOff>
      <xdr:row>102</xdr:row>
      <xdr:rowOff>81280</xdr:rowOff>
    </xdr:to>
    <xdr:sp macro="" textlink="">
      <xdr:nvSpPr>
        <xdr:cNvPr id="365" name="楕円 364"/>
        <xdr:cNvSpPr/>
      </xdr:nvSpPr>
      <xdr:spPr>
        <a:xfrm>
          <a:off x="2857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160020</xdr:rowOff>
    </xdr:from>
    <xdr:to>
      <xdr:col>19</xdr:col>
      <xdr:colOff>177800</xdr:colOff>
      <xdr:row>102</xdr:row>
      <xdr:rowOff>30480</xdr:rowOff>
    </xdr:to>
    <xdr:cxnSp macro="">
      <xdr:nvCxnSpPr>
        <xdr:cNvPr id="366" name="直線コネクタ 365"/>
        <xdr:cNvCxnSpPr/>
      </xdr:nvCxnSpPr>
      <xdr:spPr>
        <a:xfrm flipV="1">
          <a:off x="2908300" y="1747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6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6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370" name="n_1mainValue【市民会館】&#10;有形固定資産減価償却率"/>
        <xdr:cNvSpPr txBox="1"/>
      </xdr:nvSpPr>
      <xdr:spPr>
        <a:xfrm>
          <a:off x="3582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97807</xdr:rowOff>
    </xdr:from>
    <xdr:ext cx="405111" cy="259045"/>
    <xdr:sp macro="" textlink="">
      <xdr:nvSpPr>
        <xdr:cNvPr id="371" name="n_2mainValue【市民会館】&#10;有形固定資産減価償却率"/>
        <xdr:cNvSpPr txBox="1"/>
      </xdr:nvSpPr>
      <xdr:spPr>
        <a:xfrm>
          <a:off x="2705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10" name="楕円 409"/>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120666</xdr:rowOff>
    </xdr:from>
    <xdr:ext cx="469744" cy="259045"/>
    <xdr:sp macro="" textlink="">
      <xdr:nvSpPr>
        <xdr:cNvPr id="411" name="【市民会館】&#10;一人当たり面積該当値テキスト"/>
        <xdr:cNvSpPr txBox="1"/>
      </xdr:nvSpPr>
      <xdr:spPr>
        <a:xfrm>
          <a:off x="10515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12" name="楕円 411"/>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156211</xdr:rowOff>
    </xdr:to>
    <xdr:cxnSp macro="">
      <xdr:nvCxnSpPr>
        <xdr:cNvPr id="413" name="直線コネクタ 412"/>
        <xdr:cNvCxnSpPr/>
      </xdr:nvCxnSpPr>
      <xdr:spPr>
        <a:xfrm flipV="1">
          <a:off x="9639300" y="1815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14" name="楕円 41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15" name="直線コネクタ 414"/>
        <xdr:cNvCxnSpPr/>
      </xdr:nvCxnSpPr>
      <xdr:spPr>
        <a:xfrm>
          <a:off x="8750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19"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20"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50"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60" name="楕円 459"/>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461" name="【一般廃棄物処理施設】&#10;有形固定資産減価償却率該当値テキスト"/>
        <xdr:cNvSpPr txBox="1"/>
      </xdr:nvSpPr>
      <xdr:spPr>
        <a:xfrm>
          <a:off x="16357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462" name="楕円 461"/>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36195</xdr:rowOff>
    </xdr:to>
    <xdr:cxnSp macro="">
      <xdr:nvCxnSpPr>
        <xdr:cNvPr id="463" name="直線コネクタ 462"/>
        <xdr:cNvCxnSpPr/>
      </xdr:nvCxnSpPr>
      <xdr:spPr>
        <a:xfrm flipV="1">
          <a:off x="15481300" y="65208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464" name="楕円 463"/>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66675</xdr:rowOff>
    </xdr:to>
    <xdr:cxnSp macro="">
      <xdr:nvCxnSpPr>
        <xdr:cNvPr id="465" name="直線コネクタ 464"/>
        <xdr:cNvCxnSpPr/>
      </xdr:nvCxnSpPr>
      <xdr:spPr>
        <a:xfrm flipV="1">
          <a:off x="14592300" y="6551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66"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67"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469" name="n_1main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108602</xdr:rowOff>
    </xdr:from>
    <xdr:ext cx="405111" cy="259045"/>
    <xdr:sp macro="" textlink="">
      <xdr:nvSpPr>
        <xdr:cNvPr id="470" name="n_2mainValue【一般廃棄物処理施設】&#10;有形固定資産減価償却率"/>
        <xdr:cNvSpPr txBox="1"/>
      </xdr:nvSpPr>
      <xdr:spPr>
        <a:xfrm>
          <a:off x="14389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99710</xdr:rowOff>
    </xdr:from>
    <xdr:to>
      <xdr:col>116</xdr:col>
      <xdr:colOff>114300</xdr:colOff>
      <xdr:row>35</xdr:row>
      <xdr:rowOff>29860</xdr:rowOff>
    </xdr:to>
    <xdr:sp macro="" textlink="">
      <xdr:nvSpPr>
        <xdr:cNvPr id="509" name="楕円 508"/>
        <xdr:cNvSpPr/>
      </xdr:nvSpPr>
      <xdr:spPr>
        <a:xfrm>
          <a:off x="22110700" y="59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52737</xdr:rowOff>
    </xdr:from>
    <xdr:ext cx="599010" cy="259045"/>
    <xdr:sp macro="" textlink="">
      <xdr:nvSpPr>
        <xdr:cNvPr id="510" name="【一般廃棄物処理施設】&#10;一人当たり有形固定資産（償却資産）額該当値テキスト"/>
        <xdr:cNvSpPr txBox="1"/>
      </xdr:nvSpPr>
      <xdr:spPr>
        <a:xfrm>
          <a:off x="22199600" y="588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126959</xdr:rowOff>
    </xdr:from>
    <xdr:to>
      <xdr:col>112</xdr:col>
      <xdr:colOff>38100</xdr:colOff>
      <xdr:row>35</xdr:row>
      <xdr:rowOff>57109</xdr:rowOff>
    </xdr:to>
    <xdr:sp macro="" textlink="">
      <xdr:nvSpPr>
        <xdr:cNvPr id="511" name="楕円 510"/>
        <xdr:cNvSpPr/>
      </xdr:nvSpPr>
      <xdr:spPr>
        <a:xfrm>
          <a:off x="21272500" y="59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150510</xdr:rowOff>
    </xdr:from>
    <xdr:to>
      <xdr:col>116</xdr:col>
      <xdr:colOff>63500</xdr:colOff>
      <xdr:row>35</xdr:row>
      <xdr:rowOff>6309</xdr:rowOff>
    </xdr:to>
    <xdr:cxnSp macro="">
      <xdr:nvCxnSpPr>
        <xdr:cNvPr id="512" name="直線コネクタ 511"/>
        <xdr:cNvCxnSpPr/>
      </xdr:nvCxnSpPr>
      <xdr:spPr>
        <a:xfrm flipV="1">
          <a:off x="21323300" y="5979810"/>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155191</xdr:rowOff>
    </xdr:from>
    <xdr:to>
      <xdr:col>107</xdr:col>
      <xdr:colOff>101600</xdr:colOff>
      <xdr:row>35</xdr:row>
      <xdr:rowOff>85341</xdr:rowOff>
    </xdr:to>
    <xdr:sp macro="" textlink="">
      <xdr:nvSpPr>
        <xdr:cNvPr id="513" name="楕円 512"/>
        <xdr:cNvSpPr/>
      </xdr:nvSpPr>
      <xdr:spPr>
        <a:xfrm>
          <a:off x="20383500" y="5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6309</xdr:rowOff>
    </xdr:from>
    <xdr:to>
      <xdr:col>111</xdr:col>
      <xdr:colOff>177800</xdr:colOff>
      <xdr:row>35</xdr:row>
      <xdr:rowOff>34541</xdr:rowOff>
    </xdr:to>
    <xdr:cxnSp macro="">
      <xdr:nvCxnSpPr>
        <xdr:cNvPr id="514" name="直線コネクタ 513"/>
        <xdr:cNvCxnSpPr/>
      </xdr:nvCxnSpPr>
      <xdr:spPr>
        <a:xfrm flipV="1">
          <a:off x="20434300" y="600705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136041</xdr:rowOff>
    </xdr:from>
    <xdr:ext cx="534377" cy="259045"/>
    <xdr:sp macro="" textlink="">
      <xdr:nvSpPr>
        <xdr:cNvPr id="515" name="n_1aveValue【一般廃棄物処理施設】&#10;一人当たり有形固定資産（償却資産）額"/>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134083</xdr:rowOff>
    </xdr:from>
    <xdr:ext cx="534377" cy="259045"/>
    <xdr:sp macro="" textlink="">
      <xdr:nvSpPr>
        <xdr:cNvPr id="516" name="n_2aveValue【一般廃棄物処理施設】&#10;一人当たり有形固定資産（償却資産）額"/>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73636</xdr:rowOff>
    </xdr:from>
    <xdr:ext cx="599010" cy="259045"/>
    <xdr:sp macro="" textlink="">
      <xdr:nvSpPr>
        <xdr:cNvPr id="518" name="n_1mainValue【一般廃棄物処理施設】&#10;一人当たり有形固定資産（償却資産）額"/>
        <xdr:cNvSpPr txBox="1"/>
      </xdr:nvSpPr>
      <xdr:spPr>
        <a:xfrm>
          <a:off x="21011095" y="57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101868</xdr:rowOff>
    </xdr:from>
    <xdr:ext cx="599010" cy="259045"/>
    <xdr:sp macro="" textlink="">
      <xdr:nvSpPr>
        <xdr:cNvPr id="519" name="n_2mainValue【一般廃棄物処理施設】&#10;一人当たり有形固定資産（償却資産）額"/>
        <xdr:cNvSpPr txBox="1"/>
      </xdr:nvSpPr>
      <xdr:spPr>
        <a:xfrm>
          <a:off x="20134795" y="575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557" name="楕円 556"/>
        <xdr:cNvSpPr/>
      </xdr:nvSpPr>
      <xdr:spPr>
        <a:xfrm>
          <a:off x="16268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63517</xdr:rowOff>
    </xdr:from>
    <xdr:ext cx="405111" cy="259045"/>
    <xdr:sp macro="" textlink="">
      <xdr:nvSpPr>
        <xdr:cNvPr id="558" name="【保健センター・保健所】&#10;有形固定資産減価償却率該当値テキスト"/>
        <xdr:cNvSpPr txBox="1"/>
      </xdr:nvSpPr>
      <xdr:spPr>
        <a:xfrm>
          <a:off x="16357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59" name="楕円 558"/>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91440</xdr:rowOff>
    </xdr:to>
    <xdr:cxnSp macro="">
      <xdr:nvCxnSpPr>
        <xdr:cNvPr id="560" name="直線コネクタ 559"/>
        <xdr:cNvCxnSpPr/>
      </xdr:nvCxnSpPr>
      <xdr:spPr>
        <a:xfrm>
          <a:off x="15481300" y="9864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561" name="楕円 560"/>
        <xdr:cNvSpPr/>
      </xdr:nvSpPr>
      <xdr:spPr>
        <a:xfrm>
          <a:off x="1454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137160</xdr:rowOff>
    </xdr:to>
    <xdr:cxnSp macro="">
      <xdr:nvCxnSpPr>
        <xdr:cNvPr id="562" name="直線コネクタ 561"/>
        <xdr:cNvCxnSpPr/>
      </xdr:nvCxnSpPr>
      <xdr:spPr>
        <a:xfrm flipV="1">
          <a:off x="14592300" y="9864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66" name="n_1mainValue【保健センター・保健所】&#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567" name="n_2mainValue【保健センター・保健所】&#10;有形固定資産減価償却率"/>
        <xdr:cNvSpPr txBox="1"/>
      </xdr:nvSpPr>
      <xdr:spPr>
        <a:xfrm>
          <a:off x="14389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08" name="楕円 607"/>
        <xdr:cNvSpPr/>
      </xdr:nvSpPr>
      <xdr:spPr>
        <a:xfrm>
          <a:off x="22110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61884</xdr:rowOff>
    </xdr:from>
    <xdr:ext cx="469744" cy="259045"/>
    <xdr:sp macro="" textlink="">
      <xdr:nvSpPr>
        <xdr:cNvPr id="609" name="【保健センター・保健所】&#10;一人当たり面積該当値テキスト"/>
        <xdr:cNvSpPr txBox="1"/>
      </xdr:nvSpPr>
      <xdr:spPr>
        <a:xfrm>
          <a:off x="22199600"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610" name="楕円 609"/>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122465</xdr:rowOff>
    </xdr:to>
    <xdr:cxnSp macro="">
      <xdr:nvCxnSpPr>
        <xdr:cNvPr id="611" name="直線コネクタ 610"/>
        <xdr:cNvCxnSpPr/>
      </xdr:nvCxnSpPr>
      <xdr:spPr>
        <a:xfrm flipV="1">
          <a:off x="21323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612" name="楕円 611"/>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122465</xdr:rowOff>
    </xdr:to>
    <xdr:cxnSp macro="">
      <xdr:nvCxnSpPr>
        <xdr:cNvPr id="613" name="直線コネクタ 612"/>
        <xdr:cNvCxnSpPr/>
      </xdr:nvCxnSpPr>
      <xdr:spPr>
        <a:xfrm>
          <a:off x="20434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617" name="n_1main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18" name="n_2main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9" name="テキスト ボックス 6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1" name="テキスト ボックス 6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51815</xdr:rowOff>
    </xdr:from>
    <xdr:to>
      <xdr:col>85</xdr:col>
      <xdr:colOff>126364</xdr:colOff>
      <xdr:row>84</xdr:row>
      <xdr:rowOff>140970</xdr:rowOff>
    </xdr:to>
    <xdr:cxnSp macro="">
      <xdr:nvCxnSpPr>
        <xdr:cNvPr id="641" name="直線コネクタ 640"/>
        <xdr:cNvCxnSpPr/>
      </xdr:nvCxnSpPr>
      <xdr:spPr>
        <a:xfrm flipV="1">
          <a:off x="16318864" y="13424915"/>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144797</xdr:rowOff>
    </xdr:from>
    <xdr:ext cx="405111" cy="259045"/>
    <xdr:sp macro="" textlink="">
      <xdr:nvSpPr>
        <xdr:cNvPr id="642" name="【消防施設】&#10;有形固定資産減価償却率最小値テキスト"/>
        <xdr:cNvSpPr txBox="1"/>
      </xdr:nvSpPr>
      <xdr:spPr>
        <a:xfrm>
          <a:off x="16357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140970</xdr:rowOff>
    </xdr:from>
    <xdr:to>
      <xdr:col>86</xdr:col>
      <xdr:colOff>25400</xdr:colOff>
      <xdr:row>84</xdr:row>
      <xdr:rowOff>140970</xdr:rowOff>
    </xdr:to>
    <xdr:cxnSp macro="">
      <xdr:nvCxnSpPr>
        <xdr:cNvPr id="643" name="直線コネクタ 642"/>
        <xdr:cNvCxnSpPr/>
      </xdr:nvCxnSpPr>
      <xdr:spPr>
        <a:xfrm>
          <a:off x="16230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169942</xdr:rowOff>
    </xdr:from>
    <xdr:ext cx="405111" cy="259045"/>
    <xdr:sp macro="" textlink="">
      <xdr:nvSpPr>
        <xdr:cNvPr id="644" name="【消防施設】&#10;有形固定資産減価償却率最大値テキスト"/>
        <xdr:cNvSpPr txBox="1"/>
      </xdr:nvSpPr>
      <xdr:spPr>
        <a:xfrm>
          <a:off x="16357600" y="1320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51815</xdr:rowOff>
    </xdr:from>
    <xdr:to>
      <xdr:col>86</xdr:col>
      <xdr:colOff>25400</xdr:colOff>
      <xdr:row>78</xdr:row>
      <xdr:rowOff>51815</xdr:rowOff>
    </xdr:to>
    <xdr:cxnSp macro="">
      <xdr:nvCxnSpPr>
        <xdr:cNvPr id="645" name="直線コネクタ 644"/>
        <xdr:cNvCxnSpPr/>
      </xdr:nvCxnSpPr>
      <xdr:spPr>
        <a:xfrm>
          <a:off x="16230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125747</xdr:rowOff>
    </xdr:from>
    <xdr:ext cx="405111" cy="259045"/>
    <xdr:sp macro="" textlink="">
      <xdr:nvSpPr>
        <xdr:cNvPr id="646" name="【消防施設】&#10;有形固定資産減価償却率平均値テキスト"/>
        <xdr:cNvSpPr txBox="1"/>
      </xdr:nvSpPr>
      <xdr:spPr>
        <a:xfrm>
          <a:off x="16357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47" name="フローチャート: 判断 646"/>
        <xdr:cNvSpPr/>
      </xdr:nvSpPr>
      <xdr:spPr>
        <a:xfrm>
          <a:off x="16268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142748</xdr:rowOff>
    </xdr:from>
    <xdr:to>
      <xdr:col>81</xdr:col>
      <xdr:colOff>101600</xdr:colOff>
      <xdr:row>81</xdr:row>
      <xdr:rowOff>72898</xdr:rowOff>
    </xdr:to>
    <xdr:sp macro="" textlink="">
      <xdr:nvSpPr>
        <xdr:cNvPr id="648" name="フローチャート: 判断 647"/>
        <xdr:cNvSpPr/>
      </xdr:nvSpPr>
      <xdr:spPr>
        <a:xfrm>
          <a:off x="15430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42163</xdr:rowOff>
    </xdr:from>
    <xdr:to>
      <xdr:col>76</xdr:col>
      <xdr:colOff>165100</xdr:colOff>
      <xdr:row>81</xdr:row>
      <xdr:rowOff>143763</xdr:rowOff>
    </xdr:to>
    <xdr:sp macro="" textlink="">
      <xdr:nvSpPr>
        <xdr:cNvPr id="649" name="フローチャート: 判断 648"/>
        <xdr:cNvSpPr/>
      </xdr:nvSpPr>
      <xdr:spPr>
        <a:xfrm>
          <a:off x="14541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115315</xdr:rowOff>
    </xdr:from>
    <xdr:to>
      <xdr:col>72</xdr:col>
      <xdr:colOff>38100</xdr:colOff>
      <xdr:row>82</xdr:row>
      <xdr:rowOff>45465</xdr:rowOff>
    </xdr:to>
    <xdr:sp macro="" textlink="">
      <xdr:nvSpPr>
        <xdr:cNvPr id="650" name="フローチャート: 判断 649"/>
        <xdr:cNvSpPr/>
      </xdr:nvSpPr>
      <xdr:spPr>
        <a:xfrm>
          <a:off x="13652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xdr:rowOff>
    </xdr:from>
    <xdr:to>
      <xdr:col>85</xdr:col>
      <xdr:colOff>177800</xdr:colOff>
      <xdr:row>78</xdr:row>
      <xdr:rowOff>102615</xdr:rowOff>
    </xdr:to>
    <xdr:sp macro="" textlink="">
      <xdr:nvSpPr>
        <xdr:cNvPr id="656" name="楕円 655"/>
        <xdr:cNvSpPr/>
      </xdr:nvSpPr>
      <xdr:spPr>
        <a:xfrm>
          <a:off x="162687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125492</xdr:rowOff>
    </xdr:from>
    <xdr:ext cx="405111" cy="259045"/>
    <xdr:sp macro="" textlink="">
      <xdr:nvSpPr>
        <xdr:cNvPr id="657" name="【消防施設】&#10;有形固定資産減価償却率該当値テキスト"/>
        <xdr:cNvSpPr txBox="1"/>
      </xdr:nvSpPr>
      <xdr:spPr>
        <a:xfrm>
          <a:off x="16357600" y="133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26163</xdr:rowOff>
    </xdr:from>
    <xdr:to>
      <xdr:col>81</xdr:col>
      <xdr:colOff>101600</xdr:colOff>
      <xdr:row>78</xdr:row>
      <xdr:rowOff>127763</xdr:rowOff>
    </xdr:to>
    <xdr:sp macro="" textlink="">
      <xdr:nvSpPr>
        <xdr:cNvPr id="658" name="楕円 657"/>
        <xdr:cNvSpPr/>
      </xdr:nvSpPr>
      <xdr:spPr>
        <a:xfrm>
          <a:off x="15430500" y="13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51815</xdr:rowOff>
    </xdr:from>
    <xdr:to>
      <xdr:col>85</xdr:col>
      <xdr:colOff>127000</xdr:colOff>
      <xdr:row>78</xdr:row>
      <xdr:rowOff>76963</xdr:rowOff>
    </xdr:to>
    <xdr:cxnSp macro="">
      <xdr:nvCxnSpPr>
        <xdr:cNvPr id="659" name="直線コネクタ 658"/>
        <xdr:cNvCxnSpPr/>
      </xdr:nvCxnSpPr>
      <xdr:spPr>
        <a:xfrm flipV="1">
          <a:off x="15481300" y="13424915"/>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110744</xdr:rowOff>
    </xdr:from>
    <xdr:to>
      <xdr:col>76</xdr:col>
      <xdr:colOff>165100</xdr:colOff>
      <xdr:row>78</xdr:row>
      <xdr:rowOff>40894</xdr:rowOff>
    </xdr:to>
    <xdr:sp macro="" textlink="">
      <xdr:nvSpPr>
        <xdr:cNvPr id="660" name="楕円 659"/>
        <xdr:cNvSpPr/>
      </xdr:nvSpPr>
      <xdr:spPr>
        <a:xfrm>
          <a:off x="14541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161544</xdr:rowOff>
    </xdr:from>
    <xdr:to>
      <xdr:col>81</xdr:col>
      <xdr:colOff>50800</xdr:colOff>
      <xdr:row>78</xdr:row>
      <xdr:rowOff>76963</xdr:rowOff>
    </xdr:to>
    <xdr:cxnSp macro="">
      <xdr:nvCxnSpPr>
        <xdr:cNvPr id="661" name="直線コネクタ 660"/>
        <xdr:cNvCxnSpPr/>
      </xdr:nvCxnSpPr>
      <xdr:spPr>
        <a:xfrm>
          <a:off x="14592300" y="1336319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64025</xdr:rowOff>
    </xdr:from>
    <xdr:ext cx="405111" cy="259045"/>
    <xdr:sp macro="" textlink="">
      <xdr:nvSpPr>
        <xdr:cNvPr id="662" name="n_1aveValue【消防施設】&#10;有形固定資産減価償却率"/>
        <xdr:cNvSpPr txBox="1"/>
      </xdr:nvSpPr>
      <xdr:spPr>
        <a:xfrm>
          <a:off x="15266044" y="13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134890</xdr:rowOff>
    </xdr:from>
    <xdr:ext cx="405111" cy="259045"/>
    <xdr:sp macro="" textlink="">
      <xdr:nvSpPr>
        <xdr:cNvPr id="663" name="n_2aveValue【消防施設】&#10;有形固定資産減価償却率"/>
        <xdr:cNvSpPr txBox="1"/>
      </xdr:nvSpPr>
      <xdr:spPr>
        <a:xfrm>
          <a:off x="14389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61992</xdr:rowOff>
    </xdr:from>
    <xdr:ext cx="405111" cy="259045"/>
    <xdr:sp macro="" textlink="">
      <xdr:nvSpPr>
        <xdr:cNvPr id="664" name="n_3aveValue【消防施設】&#10;有形固定資産減価償却率"/>
        <xdr:cNvSpPr txBox="1"/>
      </xdr:nvSpPr>
      <xdr:spPr>
        <a:xfrm>
          <a:off x="13500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144290</xdr:rowOff>
    </xdr:from>
    <xdr:ext cx="405111" cy="259045"/>
    <xdr:sp macro="" textlink="">
      <xdr:nvSpPr>
        <xdr:cNvPr id="665" name="n_1mainValue【消防施設】&#10;有形固定資産減価償却率"/>
        <xdr:cNvSpPr txBox="1"/>
      </xdr:nvSpPr>
      <xdr:spPr>
        <a:xfrm>
          <a:off x="15266044" y="1317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57421</xdr:rowOff>
    </xdr:from>
    <xdr:ext cx="405111" cy="259045"/>
    <xdr:sp macro="" textlink="">
      <xdr:nvSpPr>
        <xdr:cNvPr id="666" name="n_2mainValue【消防施設】&#10;有形固定資産減価償却率"/>
        <xdr:cNvSpPr txBox="1"/>
      </xdr:nvSpPr>
      <xdr:spPr>
        <a:xfrm>
          <a:off x="1438974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0" name="直線コネクタ 689"/>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2" name="直線コネクタ 69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3"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4" name="直線コネクタ 693"/>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95"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96" name="フローチャート: 判断 695"/>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97" name="フローチャート: 判断 69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98" name="フローチャート: 判断 697"/>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9" name="フローチャート: 判断 69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74930</xdr:rowOff>
    </xdr:from>
    <xdr:to>
      <xdr:col>116</xdr:col>
      <xdr:colOff>114300</xdr:colOff>
      <xdr:row>78</xdr:row>
      <xdr:rowOff>5080</xdr:rowOff>
    </xdr:to>
    <xdr:sp macro="" textlink="">
      <xdr:nvSpPr>
        <xdr:cNvPr id="705" name="楕円 704"/>
        <xdr:cNvSpPr/>
      </xdr:nvSpPr>
      <xdr:spPr>
        <a:xfrm>
          <a:off x="22110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27957</xdr:rowOff>
    </xdr:from>
    <xdr:ext cx="469744" cy="259045"/>
    <xdr:sp macro="" textlink="">
      <xdr:nvSpPr>
        <xdr:cNvPr id="706" name="【消防施設】&#10;一人当たり面積該当値テキスト"/>
        <xdr:cNvSpPr txBox="1"/>
      </xdr:nvSpPr>
      <xdr:spPr>
        <a:xfrm>
          <a:off x="22199600" y="1322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90170</xdr:rowOff>
    </xdr:from>
    <xdr:to>
      <xdr:col>112</xdr:col>
      <xdr:colOff>38100</xdr:colOff>
      <xdr:row>78</xdr:row>
      <xdr:rowOff>20320</xdr:rowOff>
    </xdr:to>
    <xdr:sp macro="" textlink="">
      <xdr:nvSpPr>
        <xdr:cNvPr id="707" name="楕円 706"/>
        <xdr:cNvSpPr/>
      </xdr:nvSpPr>
      <xdr:spPr>
        <a:xfrm>
          <a:off x="21272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125730</xdr:rowOff>
    </xdr:from>
    <xdr:to>
      <xdr:col>116</xdr:col>
      <xdr:colOff>63500</xdr:colOff>
      <xdr:row>77</xdr:row>
      <xdr:rowOff>140970</xdr:rowOff>
    </xdr:to>
    <xdr:cxnSp macro="">
      <xdr:nvCxnSpPr>
        <xdr:cNvPr id="708" name="直線コネクタ 707"/>
        <xdr:cNvCxnSpPr/>
      </xdr:nvCxnSpPr>
      <xdr:spPr>
        <a:xfrm flipV="1">
          <a:off x="21323300" y="13327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17780</xdr:rowOff>
    </xdr:from>
    <xdr:to>
      <xdr:col>107</xdr:col>
      <xdr:colOff>101600</xdr:colOff>
      <xdr:row>78</xdr:row>
      <xdr:rowOff>119380</xdr:rowOff>
    </xdr:to>
    <xdr:sp macro="" textlink="">
      <xdr:nvSpPr>
        <xdr:cNvPr id="709" name="楕円 708"/>
        <xdr:cNvSpPr/>
      </xdr:nvSpPr>
      <xdr:spPr>
        <a:xfrm>
          <a:off x="20383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140970</xdr:rowOff>
    </xdr:from>
    <xdr:to>
      <xdr:col>111</xdr:col>
      <xdr:colOff>177800</xdr:colOff>
      <xdr:row>78</xdr:row>
      <xdr:rowOff>68580</xdr:rowOff>
    </xdr:to>
    <xdr:cxnSp macro="">
      <xdr:nvCxnSpPr>
        <xdr:cNvPr id="710" name="直線コネクタ 709"/>
        <xdr:cNvCxnSpPr/>
      </xdr:nvCxnSpPr>
      <xdr:spPr>
        <a:xfrm flipV="1">
          <a:off x="20434300" y="13342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11"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2"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3"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36847</xdr:rowOff>
    </xdr:from>
    <xdr:ext cx="469744" cy="259045"/>
    <xdr:sp macro="" textlink="">
      <xdr:nvSpPr>
        <xdr:cNvPr id="714" name="n_1mainValue【消防施設】&#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135907</xdr:rowOff>
    </xdr:from>
    <xdr:ext cx="469744" cy="259045"/>
    <xdr:sp macro="" textlink="">
      <xdr:nvSpPr>
        <xdr:cNvPr id="715" name="n_2mainValue【消防施設】&#10;一人当たり面積"/>
        <xdr:cNvSpPr txBox="1"/>
      </xdr:nvSpPr>
      <xdr:spPr>
        <a:xfrm>
          <a:off x="20199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27" name="テキスト ボックス 72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5" name="テキスト ボックス 7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7" name="テキスト ボックス 7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39" name="直線コネクタ 738"/>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0"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1" name="直線コネクタ 74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2"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3" name="直線コネクタ 742"/>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4"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5" name="フローチャート: 判断 744"/>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46" name="フローチャート: 判断 745"/>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47" name="フローチャート: 判断 746"/>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48" name="フローチャート: 判断 747"/>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69214</xdr:rowOff>
    </xdr:from>
    <xdr:to>
      <xdr:col>85</xdr:col>
      <xdr:colOff>177800</xdr:colOff>
      <xdr:row>101</xdr:row>
      <xdr:rowOff>170814</xdr:rowOff>
    </xdr:to>
    <xdr:sp macro="" textlink="">
      <xdr:nvSpPr>
        <xdr:cNvPr id="754" name="楕円 753"/>
        <xdr:cNvSpPr/>
      </xdr:nvSpPr>
      <xdr:spPr>
        <a:xfrm>
          <a:off x="162687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92091</xdr:rowOff>
    </xdr:from>
    <xdr:ext cx="405111" cy="259045"/>
    <xdr:sp macro="" textlink="">
      <xdr:nvSpPr>
        <xdr:cNvPr id="755" name="【庁舎】&#10;有形固定資産減価償却率該当値テキスト"/>
        <xdr:cNvSpPr txBox="1"/>
      </xdr:nvSpPr>
      <xdr:spPr>
        <a:xfrm>
          <a:off x="16357600"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756" name="楕円 755"/>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120014</xdr:rowOff>
    </xdr:from>
    <xdr:to>
      <xdr:col>85</xdr:col>
      <xdr:colOff>127000</xdr:colOff>
      <xdr:row>101</xdr:row>
      <xdr:rowOff>144780</xdr:rowOff>
    </xdr:to>
    <xdr:cxnSp macro="">
      <xdr:nvCxnSpPr>
        <xdr:cNvPr id="757" name="直線コネクタ 756"/>
        <xdr:cNvCxnSpPr/>
      </xdr:nvCxnSpPr>
      <xdr:spPr>
        <a:xfrm flipV="1">
          <a:off x="15481300" y="174364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758" name="楕円 757"/>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11430</xdr:rowOff>
    </xdr:to>
    <xdr:cxnSp macro="">
      <xdr:nvCxnSpPr>
        <xdr:cNvPr id="759" name="直線コネクタ 758"/>
        <xdr:cNvCxnSpPr/>
      </xdr:nvCxnSpPr>
      <xdr:spPr>
        <a:xfrm flipV="1">
          <a:off x="14592300" y="1746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0"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61"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2"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40657</xdr:rowOff>
    </xdr:from>
    <xdr:ext cx="405111" cy="259045"/>
    <xdr:sp macro="" textlink="">
      <xdr:nvSpPr>
        <xdr:cNvPr id="763" name="n_1mainValue【庁舎】&#10;有形固定資産減価償却率"/>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764" name="n_2mainValue【庁舎】&#10;有形固定資産減価償却率"/>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86" name="直線コネクタ 785"/>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87"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88" name="直線コネクタ 787"/>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89"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0" name="直線コネクタ 789"/>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91"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2" name="フローチャート: 判断 791"/>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3" name="フローチャート: 判断 792"/>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4" name="フローチャート: 判断 793"/>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95" name="フローチャート: 判断 794"/>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01" name="楕円 800"/>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802" name="【庁舎】&#10;一人当たり面積該当値テキスト"/>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803" name="楕円 802"/>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30480</xdr:rowOff>
    </xdr:to>
    <xdr:cxnSp macro="">
      <xdr:nvCxnSpPr>
        <xdr:cNvPr id="804" name="直線コネクタ 803"/>
        <xdr:cNvCxnSpPr/>
      </xdr:nvCxnSpPr>
      <xdr:spPr>
        <a:xfrm>
          <a:off x="21323300" y="1786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155702</xdr:rowOff>
    </xdr:from>
    <xdr:to>
      <xdr:col>107</xdr:col>
      <xdr:colOff>101600</xdr:colOff>
      <xdr:row>104</xdr:row>
      <xdr:rowOff>85852</xdr:rowOff>
    </xdr:to>
    <xdr:sp macro="" textlink="">
      <xdr:nvSpPr>
        <xdr:cNvPr id="805" name="楕円 804"/>
        <xdr:cNvSpPr/>
      </xdr:nvSpPr>
      <xdr:spPr>
        <a:xfrm>
          <a:off x="20383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35052</xdr:rowOff>
    </xdr:to>
    <xdr:cxnSp macro="">
      <xdr:nvCxnSpPr>
        <xdr:cNvPr id="806" name="直線コネクタ 805"/>
        <xdr:cNvCxnSpPr/>
      </xdr:nvCxnSpPr>
      <xdr:spPr>
        <a:xfrm flipV="1">
          <a:off x="20434300" y="17861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07"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08" name="n_2aveValue【庁舎】&#10;一人当たり面積"/>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09"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810" name="n_1mainValue【庁舎】&#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102379</xdr:rowOff>
    </xdr:from>
    <xdr:ext cx="469744" cy="259045"/>
    <xdr:sp macro="" textlink="">
      <xdr:nvSpPr>
        <xdr:cNvPr id="811" name="n_2mainValue【庁舎】&#10;一人当たり面積"/>
        <xdr:cNvSpPr txBox="1"/>
      </xdr:nvSpPr>
      <xdr:spPr>
        <a:xfrm>
          <a:off x="20199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保健センター、消防施設、市民会館、庁舎であり、低くなっている施設は、一般廃棄物処理施設である。中央図書館については、築４５年以上が経過しており、耐用年数である５０年にまもなく到達することから有形固定資産減価償却率が高くなっている。市民会館についても築約４０年が経過しており、耐用年数である４７年に近づいていることから有形固定資産原価償却率が高くなっている。いずれの施設についても、今後は民間資本を含めた民間活力の導入や他施設との複合化について検討していく。消防施設については、平成２９年度に狭山市消防団第６分団第１部車庫の更新を行ったことにより有形固定資産減価償却率は微減したものの、すでに耐用年数を超える消防団車庫が多数あることから依然として高い水準となっている。今後は、消防団車庫等の集約を検討した上で建替えや廃止した建物を除却することにより適正な管理を維持していく。一般廃棄物処理施設については、稲荷山環境センターの長寿命化を図るため基幹設備改修工事を実施していることにより、類似団体より低い水準で推移している。今後も予防保全を実施するとともに、各施設の更新時期を明確にしたうえで更新を行っていく。更新にあたっては、民間資本を含めた民間活力の導入や近隣自治体等との連携による広域的な対応についても総合的に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501;&#12449;&#12452;&#12523;/31&#24180;&#24230;(&#20196;&#21644;&#20803;&#24180;&#24230;)/1204_&#21508;&#31278;&#22238;&#31572;/10_&#24193;&#22806;&#29031;&#20250;&#12539;&#22238;&#31572;&#65288;&#30476;&#65289;&#65297;&#26376;&#65374;&#65299;&#26376;/20200225_&#36001;&#25919;&#29366;&#27841;&#36039;&#26009;&#38598;/&#12480;&#12454;&#12531;&#12525;&#12540;&#12489;&#36039;&#26009;/&#12304;&#36001;&#25919;&#29366;&#27841;&#36039;&#26009;&#38598;&#12305;_112151_&#29421;&#23665;&#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基金残高に係る経年分析 (2)"/>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1">
          <cell r="B71" t="str">
            <v>H28</v>
          </cell>
          <cell r="C71" t="str">
            <v>H29</v>
          </cell>
          <cell r="D71" t="str">
            <v>H30</v>
          </cell>
        </row>
        <row r="72">
          <cell r="A72" t="str">
            <v>財政調整基金</v>
          </cell>
          <cell r="B72">
            <v>4143</v>
          </cell>
          <cell r="C72">
            <v>4181</v>
          </cell>
          <cell r="D72">
            <v>4550</v>
          </cell>
        </row>
        <row r="73">
          <cell r="A73" t="str">
            <v>減債基金</v>
          </cell>
          <cell r="B73" t="str">
            <v>-</v>
          </cell>
          <cell r="C73" t="str">
            <v>-</v>
          </cell>
          <cell r="D73" t="str">
            <v>-</v>
          </cell>
        </row>
        <row r="74">
          <cell r="A74" t="str">
            <v>その他特定目的基金</v>
          </cell>
          <cell r="B74">
            <v>3471</v>
          </cell>
          <cell r="C74">
            <v>3607</v>
          </cell>
          <cell r="D74">
            <v>4290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64" customWidth="1"/>
    <col min="12" max="12" width="2.25" style="164" customWidth="1"/>
    <col min="13" max="17" width="2.375" style="164" customWidth="1"/>
    <col min="18" max="119" width="2.125" style="164" customWidth="1"/>
    <col min="120" max="16384" width="0" style="164" hidden="1"/>
  </cols>
  <sheetData>
    <row r="1" spans="1:119" ht="33" customHeight="1" x14ac:dyDescent="0.15">
      <c r="A1" s="162"/>
      <c r="B1" s="438" t="s">
        <v>77</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63"/>
      <c r="DK1" s="163"/>
      <c r="DL1" s="163"/>
      <c r="DM1" s="163"/>
      <c r="DN1" s="163"/>
      <c r="DO1" s="163"/>
    </row>
    <row r="2" spans="1:119" ht="24.75" thickBot="1" x14ac:dyDescent="0.2">
      <c r="A2" s="162"/>
      <c r="B2" s="165" t="s">
        <v>78</v>
      </c>
      <c r="C2" s="165"/>
      <c r="D2" s="166"/>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row>
    <row r="3" spans="1:119" ht="18.75" customHeight="1" thickBot="1" x14ac:dyDescent="0.2">
      <c r="A3" s="163"/>
      <c r="B3" s="439" t="s">
        <v>79</v>
      </c>
      <c r="C3" s="440"/>
      <c r="D3" s="440"/>
      <c r="E3" s="441"/>
      <c r="F3" s="441"/>
      <c r="G3" s="441"/>
      <c r="H3" s="441"/>
      <c r="I3" s="441"/>
      <c r="J3" s="441"/>
      <c r="K3" s="441"/>
      <c r="L3" s="441" t="s">
        <v>80</v>
      </c>
      <c r="M3" s="441"/>
      <c r="N3" s="441"/>
      <c r="O3" s="441"/>
      <c r="P3" s="441"/>
      <c r="Q3" s="441"/>
      <c r="R3" s="448"/>
      <c r="S3" s="448"/>
      <c r="T3" s="448"/>
      <c r="U3" s="448"/>
      <c r="V3" s="449"/>
      <c r="W3" s="423" t="s">
        <v>81</v>
      </c>
      <c r="X3" s="424"/>
      <c r="Y3" s="424"/>
      <c r="Z3" s="424"/>
      <c r="AA3" s="424"/>
      <c r="AB3" s="440"/>
      <c r="AC3" s="448" t="s">
        <v>82</v>
      </c>
      <c r="AD3" s="424"/>
      <c r="AE3" s="424"/>
      <c r="AF3" s="424"/>
      <c r="AG3" s="424"/>
      <c r="AH3" s="424"/>
      <c r="AI3" s="424"/>
      <c r="AJ3" s="424"/>
      <c r="AK3" s="424"/>
      <c r="AL3" s="425"/>
      <c r="AM3" s="423" t="s">
        <v>83</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84</v>
      </c>
      <c r="BO3" s="424"/>
      <c r="BP3" s="424"/>
      <c r="BQ3" s="424"/>
      <c r="BR3" s="424"/>
      <c r="BS3" s="424"/>
      <c r="BT3" s="424"/>
      <c r="BU3" s="425"/>
      <c r="BV3" s="423" t="s">
        <v>85</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86</v>
      </c>
      <c r="CU3" s="424"/>
      <c r="CV3" s="424"/>
      <c r="CW3" s="424"/>
      <c r="CX3" s="424"/>
      <c r="CY3" s="424"/>
      <c r="CZ3" s="424"/>
      <c r="DA3" s="425"/>
      <c r="DB3" s="423" t="s">
        <v>87</v>
      </c>
      <c r="DC3" s="424"/>
      <c r="DD3" s="424"/>
      <c r="DE3" s="424"/>
      <c r="DF3" s="424"/>
      <c r="DG3" s="424"/>
      <c r="DH3" s="424"/>
      <c r="DI3" s="425"/>
      <c r="DJ3" s="162"/>
      <c r="DK3" s="162"/>
      <c r="DL3" s="162"/>
      <c r="DM3" s="162"/>
      <c r="DN3" s="162"/>
      <c r="DO3" s="162"/>
    </row>
    <row r="4" spans="1:119" ht="18.75" customHeight="1" x14ac:dyDescent="0.15">
      <c r="A4" s="163"/>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88</v>
      </c>
      <c r="AZ4" s="427"/>
      <c r="BA4" s="427"/>
      <c r="BB4" s="427"/>
      <c r="BC4" s="427"/>
      <c r="BD4" s="427"/>
      <c r="BE4" s="427"/>
      <c r="BF4" s="427"/>
      <c r="BG4" s="427"/>
      <c r="BH4" s="427"/>
      <c r="BI4" s="427"/>
      <c r="BJ4" s="427"/>
      <c r="BK4" s="427"/>
      <c r="BL4" s="427"/>
      <c r="BM4" s="428"/>
      <c r="BN4" s="429">
        <v>45511910</v>
      </c>
      <c r="BO4" s="430"/>
      <c r="BP4" s="430"/>
      <c r="BQ4" s="430"/>
      <c r="BR4" s="430"/>
      <c r="BS4" s="430"/>
      <c r="BT4" s="430"/>
      <c r="BU4" s="431"/>
      <c r="BV4" s="429">
        <v>44725392</v>
      </c>
      <c r="BW4" s="430"/>
      <c r="BX4" s="430"/>
      <c r="BY4" s="430"/>
      <c r="BZ4" s="430"/>
      <c r="CA4" s="430"/>
      <c r="CB4" s="430"/>
      <c r="CC4" s="431"/>
      <c r="CD4" s="432" t="s">
        <v>89</v>
      </c>
      <c r="CE4" s="433"/>
      <c r="CF4" s="433"/>
      <c r="CG4" s="433"/>
      <c r="CH4" s="433"/>
      <c r="CI4" s="433"/>
      <c r="CJ4" s="433"/>
      <c r="CK4" s="433"/>
      <c r="CL4" s="433"/>
      <c r="CM4" s="433"/>
      <c r="CN4" s="433"/>
      <c r="CO4" s="433"/>
      <c r="CP4" s="433"/>
      <c r="CQ4" s="433"/>
      <c r="CR4" s="433"/>
      <c r="CS4" s="434"/>
      <c r="CT4" s="435">
        <v>6.2</v>
      </c>
      <c r="CU4" s="436"/>
      <c r="CV4" s="436"/>
      <c r="CW4" s="436"/>
      <c r="CX4" s="436"/>
      <c r="CY4" s="436"/>
      <c r="CZ4" s="436"/>
      <c r="DA4" s="437"/>
      <c r="DB4" s="435">
        <v>7.3</v>
      </c>
      <c r="DC4" s="436"/>
      <c r="DD4" s="436"/>
      <c r="DE4" s="436"/>
      <c r="DF4" s="436"/>
      <c r="DG4" s="436"/>
      <c r="DH4" s="436"/>
      <c r="DI4" s="437"/>
      <c r="DJ4" s="162"/>
      <c r="DK4" s="162"/>
      <c r="DL4" s="162"/>
      <c r="DM4" s="162"/>
      <c r="DN4" s="162"/>
      <c r="DO4" s="162"/>
    </row>
    <row r="5" spans="1:119" ht="18.75" customHeight="1" x14ac:dyDescent="0.15">
      <c r="A5" s="163"/>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90</v>
      </c>
      <c r="AN5" s="496"/>
      <c r="AO5" s="496"/>
      <c r="AP5" s="496"/>
      <c r="AQ5" s="496"/>
      <c r="AR5" s="496"/>
      <c r="AS5" s="496"/>
      <c r="AT5" s="497"/>
      <c r="AU5" s="498" t="s">
        <v>91</v>
      </c>
      <c r="AV5" s="499"/>
      <c r="AW5" s="499"/>
      <c r="AX5" s="499"/>
      <c r="AY5" s="500" t="s">
        <v>92</v>
      </c>
      <c r="AZ5" s="501"/>
      <c r="BA5" s="501"/>
      <c r="BB5" s="501"/>
      <c r="BC5" s="501"/>
      <c r="BD5" s="501"/>
      <c r="BE5" s="501"/>
      <c r="BF5" s="501"/>
      <c r="BG5" s="501"/>
      <c r="BH5" s="501"/>
      <c r="BI5" s="501"/>
      <c r="BJ5" s="501"/>
      <c r="BK5" s="501"/>
      <c r="BL5" s="501"/>
      <c r="BM5" s="502"/>
      <c r="BN5" s="466">
        <v>43767717</v>
      </c>
      <c r="BO5" s="467"/>
      <c r="BP5" s="467"/>
      <c r="BQ5" s="467"/>
      <c r="BR5" s="467"/>
      <c r="BS5" s="467"/>
      <c r="BT5" s="467"/>
      <c r="BU5" s="468"/>
      <c r="BV5" s="466">
        <v>42600043</v>
      </c>
      <c r="BW5" s="467"/>
      <c r="BX5" s="467"/>
      <c r="BY5" s="467"/>
      <c r="BZ5" s="467"/>
      <c r="CA5" s="467"/>
      <c r="CB5" s="467"/>
      <c r="CC5" s="468"/>
      <c r="CD5" s="469" t="s">
        <v>93</v>
      </c>
      <c r="CE5" s="470"/>
      <c r="CF5" s="470"/>
      <c r="CG5" s="470"/>
      <c r="CH5" s="470"/>
      <c r="CI5" s="470"/>
      <c r="CJ5" s="470"/>
      <c r="CK5" s="470"/>
      <c r="CL5" s="470"/>
      <c r="CM5" s="470"/>
      <c r="CN5" s="470"/>
      <c r="CO5" s="470"/>
      <c r="CP5" s="470"/>
      <c r="CQ5" s="470"/>
      <c r="CR5" s="470"/>
      <c r="CS5" s="471"/>
      <c r="CT5" s="463">
        <v>91.4</v>
      </c>
      <c r="CU5" s="464"/>
      <c r="CV5" s="464"/>
      <c r="CW5" s="464"/>
      <c r="CX5" s="464"/>
      <c r="CY5" s="464"/>
      <c r="CZ5" s="464"/>
      <c r="DA5" s="465"/>
      <c r="DB5" s="463">
        <v>91.9</v>
      </c>
      <c r="DC5" s="464"/>
      <c r="DD5" s="464"/>
      <c r="DE5" s="464"/>
      <c r="DF5" s="464"/>
      <c r="DG5" s="464"/>
      <c r="DH5" s="464"/>
      <c r="DI5" s="465"/>
      <c r="DJ5" s="162"/>
      <c r="DK5" s="162"/>
      <c r="DL5" s="162"/>
      <c r="DM5" s="162"/>
      <c r="DN5" s="162"/>
      <c r="DO5" s="162"/>
    </row>
    <row r="6" spans="1:119" ht="18.75" customHeight="1" x14ac:dyDescent="0.15">
      <c r="A6" s="163"/>
      <c r="B6" s="472" t="s">
        <v>94</v>
      </c>
      <c r="C6" s="473"/>
      <c r="D6" s="473"/>
      <c r="E6" s="474"/>
      <c r="F6" s="474"/>
      <c r="G6" s="474"/>
      <c r="H6" s="474"/>
      <c r="I6" s="474"/>
      <c r="J6" s="474"/>
      <c r="K6" s="474"/>
      <c r="L6" s="474" t="s">
        <v>95</v>
      </c>
      <c r="M6" s="474"/>
      <c r="N6" s="474"/>
      <c r="O6" s="474"/>
      <c r="P6" s="474"/>
      <c r="Q6" s="474"/>
      <c r="R6" s="478"/>
      <c r="S6" s="478"/>
      <c r="T6" s="478"/>
      <c r="U6" s="478"/>
      <c r="V6" s="479"/>
      <c r="W6" s="482" t="s">
        <v>96</v>
      </c>
      <c r="X6" s="483"/>
      <c r="Y6" s="483"/>
      <c r="Z6" s="483"/>
      <c r="AA6" s="483"/>
      <c r="AB6" s="473"/>
      <c r="AC6" s="486" t="s">
        <v>97</v>
      </c>
      <c r="AD6" s="487"/>
      <c r="AE6" s="487"/>
      <c r="AF6" s="487"/>
      <c r="AG6" s="487"/>
      <c r="AH6" s="487"/>
      <c r="AI6" s="487"/>
      <c r="AJ6" s="487"/>
      <c r="AK6" s="487"/>
      <c r="AL6" s="488"/>
      <c r="AM6" s="495" t="s">
        <v>98</v>
      </c>
      <c r="AN6" s="496"/>
      <c r="AO6" s="496"/>
      <c r="AP6" s="496"/>
      <c r="AQ6" s="496"/>
      <c r="AR6" s="496"/>
      <c r="AS6" s="496"/>
      <c r="AT6" s="497"/>
      <c r="AU6" s="498" t="s">
        <v>91</v>
      </c>
      <c r="AV6" s="499"/>
      <c r="AW6" s="499"/>
      <c r="AX6" s="499"/>
      <c r="AY6" s="500" t="s">
        <v>99</v>
      </c>
      <c r="AZ6" s="501"/>
      <c r="BA6" s="501"/>
      <c r="BB6" s="501"/>
      <c r="BC6" s="501"/>
      <c r="BD6" s="501"/>
      <c r="BE6" s="501"/>
      <c r="BF6" s="501"/>
      <c r="BG6" s="501"/>
      <c r="BH6" s="501"/>
      <c r="BI6" s="501"/>
      <c r="BJ6" s="501"/>
      <c r="BK6" s="501"/>
      <c r="BL6" s="501"/>
      <c r="BM6" s="502"/>
      <c r="BN6" s="466">
        <v>1744193</v>
      </c>
      <c r="BO6" s="467"/>
      <c r="BP6" s="467"/>
      <c r="BQ6" s="467"/>
      <c r="BR6" s="467"/>
      <c r="BS6" s="467"/>
      <c r="BT6" s="467"/>
      <c r="BU6" s="468"/>
      <c r="BV6" s="466">
        <v>2125349</v>
      </c>
      <c r="BW6" s="467"/>
      <c r="BX6" s="467"/>
      <c r="BY6" s="467"/>
      <c r="BZ6" s="467"/>
      <c r="CA6" s="467"/>
      <c r="CB6" s="467"/>
      <c r="CC6" s="468"/>
      <c r="CD6" s="469" t="s">
        <v>100</v>
      </c>
      <c r="CE6" s="470"/>
      <c r="CF6" s="470"/>
      <c r="CG6" s="470"/>
      <c r="CH6" s="470"/>
      <c r="CI6" s="470"/>
      <c r="CJ6" s="470"/>
      <c r="CK6" s="470"/>
      <c r="CL6" s="470"/>
      <c r="CM6" s="470"/>
      <c r="CN6" s="470"/>
      <c r="CO6" s="470"/>
      <c r="CP6" s="470"/>
      <c r="CQ6" s="470"/>
      <c r="CR6" s="470"/>
      <c r="CS6" s="471"/>
      <c r="CT6" s="503">
        <v>97.2</v>
      </c>
      <c r="CU6" s="504"/>
      <c r="CV6" s="504"/>
      <c r="CW6" s="504"/>
      <c r="CX6" s="504"/>
      <c r="CY6" s="504"/>
      <c r="CZ6" s="504"/>
      <c r="DA6" s="505"/>
      <c r="DB6" s="503">
        <v>97.7</v>
      </c>
      <c r="DC6" s="504"/>
      <c r="DD6" s="504"/>
      <c r="DE6" s="504"/>
      <c r="DF6" s="504"/>
      <c r="DG6" s="504"/>
      <c r="DH6" s="504"/>
      <c r="DI6" s="505"/>
      <c r="DJ6" s="162"/>
      <c r="DK6" s="162"/>
      <c r="DL6" s="162"/>
      <c r="DM6" s="162"/>
      <c r="DN6" s="162"/>
      <c r="DO6" s="162"/>
    </row>
    <row r="7" spans="1:119" ht="18.75" customHeight="1" x14ac:dyDescent="0.15">
      <c r="A7" s="163"/>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101</v>
      </c>
      <c r="AN7" s="496"/>
      <c r="AO7" s="496"/>
      <c r="AP7" s="496"/>
      <c r="AQ7" s="496"/>
      <c r="AR7" s="496"/>
      <c r="AS7" s="496"/>
      <c r="AT7" s="497"/>
      <c r="AU7" s="498" t="s">
        <v>102</v>
      </c>
      <c r="AV7" s="499"/>
      <c r="AW7" s="499"/>
      <c r="AX7" s="499"/>
      <c r="AY7" s="500" t="s">
        <v>103</v>
      </c>
      <c r="AZ7" s="501"/>
      <c r="BA7" s="501"/>
      <c r="BB7" s="501"/>
      <c r="BC7" s="501"/>
      <c r="BD7" s="501"/>
      <c r="BE7" s="501"/>
      <c r="BF7" s="501"/>
      <c r="BG7" s="501"/>
      <c r="BH7" s="501"/>
      <c r="BI7" s="501"/>
      <c r="BJ7" s="501"/>
      <c r="BK7" s="501"/>
      <c r="BL7" s="501"/>
      <c r="BM7" s="502"/>
      <c r="BN7" s="466">
        <v>36714</v>
      </c>
      <c r="BO7" s="467"/>
      <c r="BP7" s="467"/>
      <c r="BQ7" s="467"/>
      <c r="BR7" s="467"/>
      <c r="BS7" s="467"/>
      <c r="BT7" s="467"/>
      <c r="BU7" s="468"/>
      <c r="BV7" s="466">
        <v>133284</v>
      </c>
      <c r="BW7" s="467"/>
      <c r="BX7" s="467"/>
      <c r="BY7" s="467"/>
      <c r="BZ7" s="467"/>
      <c r="CA7" s="467"/>
      <c r="CB7" s="467"/>
      <c r="CC7" s="468"/>
      <c r="CD7" s="469" t="s">
        <v>104</v>
      </c>
      <c r="CE7" s="470"/>
      <c r="CF7" s="470"/>
      <c r="CG7" s="470"/>
      <c r="CH7" s="470"/>
      <c r="CI7" s="470"/>
      <c r="CJ7" s="470"/>
      <c r="CK7" s="470"/>
      <c r="CL7" s="470"/>
      <c r="CM7" s="470"/>
      <c r="CN7" s="470"/>
      <c r="CO7" s="470"/>
      <c r="CP7" s="470"/>
      <c r="CQ7" s="470"/>
      <c r="CR7" s="470"/>
      <c r="CS7" s="471"/>
      <c r="CT7" s="466">
        <v>27518214</v>
      </c>
      <c r="CU7" s="467"/>
      <c r="CV7" s="467"/>
      <c r="CW7" s="467"/>
      <c r="CX7" s="467"/>
      <c r="CY7" s="467"/>
      <c r="CZ7" s="467"/>
      <c r="DA7" s="468"/>
      <c r="DB7" s="466">
        <v>27283945</v>
      </c>
      <c r="DC7" s="467"/>
      <c r="DD7" s="467"/>
      <c r="DE7" s="467"/>
      <c r="DF7" s="467"/>
      <c r="DG7" s="467"/>
      <c r="DH7" s="467"/>
      <c r="DI7" s="468"/>
      <c r="DJ7" s="162"/>
      <c r="DK7" s="162"/>
      <c r="DL7" s="162"/>
      <c r="DM7" s="162"/>
      <c r="DN7" s="162"/>
      <c r="DO7" s="162"/>
    </row>
    <row r="8" spans="1:119" ht="18.75" customHeight="1" thickBot="1" x14ac:dyDescent="0.2">
      <c r="A8" s="163"/>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105</v>
      </c>
      <c r="AN8" s="496"/>
      <c r="AO8" s="496"/>
      <c r="AP8" s="496"/>
      <c r="AQ8" s="496"/>
      <c r="AR8" s="496"/>
      <c r="AS8" s="496"/>
      <c r="AT8" s="497"/>
      <c r="AU8" s="498" t="s">
        <v>106</v>
      </c>
      <c r="AV8" s="499"/>
      <c r="AW8" s="499"/>
      <c r="AX8" s="499"/>
      <c r="AY8" s="500" t="s">
        <v>107</v>
      </c>
      <c r="AZ8" s="501"/>
      <c r="BA8" s="501"/>
      <c r="BB8" s="501"/>
      <c r="BC8" s="501"/>
      <c r="BD8" s="501"/>
      <c r="BE8" s="501"/>
      <c r="BF8" s="501"/>
      <c r="BG8" s="501"/>
      <c r="BH8" s="501"/>
      <c r="BI8" s="501"/>
      <c r="BJ8" s="501"/>
      <c r="BK8" s="501"/>
      <c r="BL8" s="501"/>
      <c r="BM8" s="502"/>
      <c r="BN8" s="466">
        <v>1707479</v>
      </c>
      <c r="BO8" s="467"/>
      <c r="BP8" s="467"/>
      <c r="BQ8" s="467"/>
      <c r="BR8" s="467"/>
      <c r="BS8" s="467"/>
      <c r="BT8" s="467"/>
      <c r="BU8" s="468"/>
      <c r="BV8" s="466">
        <v>1992065</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0.91</v>
      </c>
      <c r="CU8" s="507"/>
      <c r="CV8" s="507"/>
      <c r="CW8" s="507"/>
      <c r="CX8" s="507"/>
      <c r="CY8" s="507"/>
      <c r="CZ8" s="507"/>
      <c r="DA8" s="508"/>
      <c r="DB8" s="506">
        <v>0.9</v>
      </c>
      <c r="DC8" s="507"/>
      <c r="DD8" s="507"/>
      <c r="DE8" s="507"/>
      <c r="DF8" s="507"/>
      <c r="DG8" s="507"/>
      <c r="DH8" s="507"/>
      <c r="DI8" s="508"/>
      <c r="DJ8" s="162"/>
      <c r="DK8" s="162"/>
      <c r="DL8" s="162"/>
      <c r="DM8" s="162"/>
      <c r="DN8" s="162"/>
      <c r="DO8" s="162"/>
    </row>
    <row r="9" spans="1:119" ht="18.75" customHeight="1" thickBot="1" x14ac:dyDescent="0.2">
      <c r="A9" s="163"/>
      <c r="B9" s="460" t="s">
        <v>109</v>
      </c>
      <c r="C9" s="461"/>
      <c r="D9" s="461"/>
      <c r="E9" s="461"/>
      <c r="F9" s="461"/>
      <c r="G9" s="461"/>
      <c r="H9" s="461"/>
      <c r="I9" s="461"/>
      <c r="J9" s="461"/>
      <c r="K9" s="509"/>
      <c r="L9" s="510" t="s">
        <v>110</v>
      </c>
      <c r="M9" s="511"/>
      <c r="N9" s="511"/>
      <c r="O9" s="511"/>
      <c r="P9" s="511"/>
      <c r="Q9" s="512"/>
      <c r="R9" s="513">
        <v>152405</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106</v>
      </c>
      <c r="AV9" s="499"/>
      <c r="AW9" s="499"/>
      <c r="AX9" s="499"/>
      <c r="AY9" s="500" t="s">
        <v>113</v>
      </c>
      <c r="AZ9" s="501"/>
      <c r="BA9" s="501"/>
      <c r="BB9" s="501"/>
      <c r="BC9" s="501"/>
      <c r="BD9" s="501"/>
      <c r="BE9" s="501"/>
      <c r="BF9" s="501"/>
      <c r="BG9" s="501"/>
      <c r="BH9" s="501"/>
      <c r="BI9" s="501"/>
      <c r="BJ9" s="501"/>
      <c r="BK9" s="501"/>
      <c r="BL9" s="501"/>
      <c r="BM9" s="502"/>
      <c r="BN9" s="466">
        <v>-284586</v>
      </c>
      <c r="BO9" s="467"/>
      <c r="BP9" s="467"/>
      <c r="BQ9" s="467"/>
      <c r="BR9" s="467"/>
      <c r="BS9" s="467"/>
      <c r="BT9" s="467"/>
      <c r="BU9" s="468"/>
      <c r="BV9" s="466">
        <v>529353</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10.6</v>
      </c>
      <c r="CU9" s="464"/>
      <c r="CV9" s="464"/>
      <c r="CW9" s="464"/>
      <c r="CX9" s="464"/>
      <c r="CY9" s="464"/>
      <c r="CZ9" s="464"/>
      <c r="DA9" s="465"/>
      <c r="DB9" s="463">
        <v>10.4</v>
      </c>
      <c r="DC9" s="464"/>
      <c r="DD9" s="464"/>
      <c r="DE9" s="464"/>
      <c r="DF9" s="464"/>
      <c r="DG9" s="464"/>
      <c r="DH9" s="464"/>
      <c r="DI9" s="465"/>
      <c r="DJ9" s="162"/>
      <c r="DK9" s="162"/>
      <c r="DL9" s="162"/>
      <c r="DM9" s="162"/>
      <c r="DN9" s="162"/>
      <c r="DO9" s="162"/>
    </row>
    <row r="10" spans="1:119" ht="18.75" customHeight="1" thickBot="1" x14ac:dyDescent="0.2">
      <c r="A10" s="163"/>
      <c r="B10" s="460"/>
      <c r="C10" s="461"/>
      <c r="D10" s="461"/>
      <c r="E10" s="461"/>
      <c r="F10" s="461"/>
      <c r="G10" s="461"/>
      <c r="H10" s="461"/>
      <c r="I10" s="461"/>
      <c r="J10" s="461"/>
      <c r="K10" s="509"/>
      <c r="L10" s="516" t="s">
        <v>115</v>
      </c>
      <c r="M10" s="496"/>
      <c r="N10" s="496"/>
      <c r="O10" s="496"/>
      <c r="P10" s="496"/>
      <c r="Q10" s="497"/>
      <c r="R10" s="517">
        <v>155727</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117</v>
      </c>
      <c r="AV10" s="499"/>
      <c r="AW10" s="499"/>
      <c r="AX10" s="499"/>
      <c r="AY10" s="500" t="s">
        <v>118</v>
      </c>
      <c r="AZ10" s="501"/>
      <c r="BA10" s="501"/>
      <c r="BB10" s="501"/>
      <c r="BC10" s="501"/>
      <c r="BD10" s="501"/>
      <c r="BE10" s="501"/>
      <c r="BF10" s="501"/>
      <c r="BG10" s="501"/>
      <c r="BH10" s="501"/>
      <c r="BI10" s="501"/>
      <c r="BJ10" s="501"/>
      <c r="BK10" s="501"/>
      <c r="BL10" s="501"/>
      <c r="BM10" s="502"/>
      <c r="BN10" s="466">
        <v>869418</v>
      </c>
      <c r="BO10" s="467"/>
      <c r="BP10" s="467"/>
      <c r="BQ10" s="467"/>
      <c r="BR10" s="467"/>
      <c r="BS10" s="467"/>
      <c r="BT10" s="467"/>
      <c r="BU10" s="468"/>
      <c r="BV10" s="466">
        <v>537161</v>
      </c>
      <c r="BW10" s="467"/>
      <c r="BX10" s="467"/>
      <c r="BY10" s="467"/>
      <c r="BZ10" s="467"/>
      <c r="CA10" s="467"/>
      <c r="CB10" s="467"/>
      <c r="CC10" s="468"/>
      <c r="CD10" s="167" t="s">
        <v>119</v>
      </c>
      <c r="CE10" s="168"/>
      <c r="CF10" s="168"/>
      <c r="CG10" s="168"/>
      <c r="CH10" s="168"/>
      <c r="CI10" s="168"/>
      <c r="CJ10" s="168"/>
      <c r="CK10" s="168"/>
      <c r="CL10" s="168"/>
      <c r="CM10" s="168"/>
      <c r="CN10" s="168"/>
      <c r="CO10" s="168"/>
      <c r="CP10" s="168"/>
      <c r="CQ10" s="168"/>
      <c r="CR10" s="168"/>
      <c r="CS10" s="169"/>
      <c r="CT10" s="170"/>
      <c r="CU10" s="171"/>
      <c r="CV10" s="171"/>
      <c r="CW10" s="171"/>
      <c r="CX10" s="171"/>
      <c r="CY10" s="171"/>
      <c r="CZ10" s="171"/>
      <c r="DA10" s="172"/>
      <c r="DB10" s="170"/>
      <c r="DC10" s="171"/>
      <c r="DD10" s="171"/>
      <c r="DE10" s="171"/>
      <c r="DF10" s="171"/>
      <c r="DG10" s="171"/>
      <c r="DH10" s="171"/>
      <c r="DI10" s="172"/>
      <c r="DJ10" s="162"/>
      <c r="DK10" s="162"/>
      <c r="DL10" s="162"/>
      <c r="DM10" s="162"/>
      <c r="DN10" s="162"/>
      <c r="DO10" s="162"/>
    </row>
    <row r="11" spans="1:119" ht="18.75" customHeight="1" thickBot="1" x14ac:dyDescent="0.2">
      <c r="A11" s="163"/>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91</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126</v>
      </c>
      <c r="DC11" s="507"/>
      <c r="DD11" s="507"/>
      <c r="DE11" s="507"/>
      <c r="DF11" s="507"/>
      <c r="DG11" s="507"/>
      <c r="DH11" s="507"/>
      <c r="DI11" s="508"/>
      <c r="DJ11" s="162"/>
      <c r="DK11" s="162"/>
      <c r="DL11" s="162"/>
      <c r="DM11" s="162"/>
      <c r="DN11" s="162"/>
      <c r="DO11" s="162"/>
    </row>
    <row r="12" spans="1:119" ht="18.75" customHeight="1" x14ac:dyDescent="0.15">
      <c r="A12" s="163"/>
      <c r="B12" s="526" t="s">
        <v>127</v>
      </c>
      <c r="C12" s="527"/>
      <c r="D12" s="527"/>
      <c r="E12" s="527"/>
      <c r="F12" s="527"/>
      <c r="G12" s="527"/>
      <c r="H12" s="527"/>
      <c r="I12" s="527"/>
      <c r="J12" s="527"/>
      <c r="K12" s="528"/>
      <c r="L12" s="535" t="s">
        <v>128</v>
      </c>
      <c r="M12" s="536"/>
      <c r="N12" s="536"/>
      <c r="O12" s="536"/>
      <c r="P12" s="536"/>
      <c r="Q12" s="537"/>
      <c r="R12" s="538">
        <v>151661</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106</v>
      </c>
      <c r="AV12" s="499"/>
      <c r="AW12" s="499"/>
      <c r="AX12" s="499"/>
      <c r="AY12" s="500" t="s">
        <v>132</v>
      </c>
      <c r="AZ12" s="501"/>
      <c r="BA12" s="501"/>
      <c r="BB12" s="501"/>
      <c r="BC12" s="501"/>
      <c r="BD12" s="501"/>
      <c r="BE12" s="501"/>
      <c r="BF12" s="501"/>
      <c r="BG12" s="501"/>
      <c r="BH12" s="501"/>
      <c r="BI12" s="501"/>
      <c r="BJ12" s="501"/>
      <c r="BK12" s="501"/>
      <c r="BL12" s="501"/>
      <c r="BM12" s="502"/>
      <c r="BN12" s="466">
        <v>500000</v>
      </c>
      <c r="BO12" s="467"/>
      <c r="BP12" s="467"/>
      <c r="BQ12" s="467"/>
      <c r="BR12" s="467"/>
      <c r="BS12" s="467"/>
      <c r="BT12" s="467"/>
      <c r="BU12" s="468"/>
      <c r="BV12" s="466">
        <v>500000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135</v>
      </c>
      <c r="DC12" s="507"/>
      <c r="DD12" s="507"/>
      <c r="DE12" s="507"/>
      <c r="DF12" s="507"/>
      <c r="DG12" s="507"/>
      <c r="DH12" s="507"/>
      <c r="DI12" s="508"/>
      <c r="DJ12" s="162"/>
      <c r="DK12" s="162"/>
      <c r="DL12" s="162"/>
      <c r="DM12" s="162"/>
      <c r="DN12" s="162"/>
      <c r="DO12" s="162"/>
    </row>
    <row r="13" spans="1:119" ht="18.75" customHeight="1" x14ac:dyDescent="0.15">
      <c r="A13" s="163"/>
      <c r="B13" s="529"/>
      <c r="C13" s="530"/>
      <c r="D13" s="530"/>
      <c r="E13" s="530"/>
      <c r="F13" s="530"/>
      <c r="G13" s="530"/>
      <c r="H13" s="530"/>
      <c r="I13" s="530"/>
      <c r="J13" s="530"/>
      <c r="K13" s="531"/>
      <c r="L13" s="173"/>
      <c r="M13" s="554" t="s">
        <v>136</v>
      </c>
      <c r="N13" s="555"/>
      <c r="O13" s="555"/>
      <c r="P13" s="555"/>
      <c r="Q13" s="556"/>
      <c r="R13" s="547">
        <v>149039</v>
      </c>
      <c r="S13" s="548"/>
      <c r="T13" s="548"/>
      <c r="U13" s="548"/>
      <c r="V13" s="549"/>
      <c r="W13" s="482" t="s">
        <v>137</v>
      </c>
      <c r="X13" s="483"/>
      <c r="Y13" s="483"/>
      <c r="Z13" s="483"/>
      <c r="AA13" s="483"/>
      <c r="AB13" s="473"/>
      <c r="AC13" s="517">
        <v>1324</v>
      </c>
      <c r="AD13" s="518"/>
      <c r="AE13" s="518"/>
      <c r="AF13" s="518"/>
      <c r="AG13" s="557"/>
      <c r="AH13" s="517">
        <v>1191</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84832</v>
      </c>
      <c r="BO13" s="467"/>
      <c r="BP13" s="467"/>
      <c r="BQ13" s="467"/>
      <c r="BR13" s="467"/>
      <c r="BS13" s="467"/>
      <c r="BT13" s="467"/>
      <c r="BU13" s="468"/>
      <c r="BV13" s="466">
        <v>566514</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4</v>
      </c>
      <c r="CU13" s="464"/>
      <c r="CV13" s="464"/>
      <c r="CW13" s="464"/>
      <c r="CX13" s="464"/>
      <c r="CY13" s="464"/>
      <c r="CZ13" s="464"/>
      <c r="DA13" s="465"/>
      <c r="DB13" s="463">
        <v>3.6</v>
      </c>
      <c r="DC13" s="464"/>
      <c r="DD13" s="464"/>
      <c r="DE13" s="464"/>
      <c r="DF13" s="464"/>
      <c r="DG13" s="464"/>
      <c r="DH13" s="464"/>
      <c r="DI13" s="465"/>
      <c r="DJ13" s="162"/>
      <c r="DK13" s="162"/>
      <c r="DL13" s="162"/>
      <c r="DM13" s="162"/>
      <c r="DN13" s="162"/>
      <c r="DO13" s="162"/>
    </row>
    <row r="14" spans="1:119" ht="18.75" customHeight="1" thickBot="1" x14ac:dyDescent="0.2">
      <c r="A14" s="163"/>
      <c r="B14" s="529"/>
      <c r="C14" s="530"/>
      <c r="D14" s="530"/>
      <c r="E14" s="530"/>
      <c r="F14" s="530"/>
      <c r="G14" s="530"/>
      <c r="H14" s="530"/>
      <c r="I14" s="530"/>
      <c r="J14" s="530"/>
      <c r="K14" s="531"/>
      <c r="L14" s="544" t="s">
        <v>142</v>
      </c>
      <c r="M14" s="545"/>
      <c r="N14" s="545"/>
      <c r="O14" s="545"/>
      <c r="P14" s="545"/>
      <c r="Q14" s="546"/>
      <c r="R14" s="547">
        <v>152487</v>
      </c>
      <c r="S14" s="548"/>
      <c r="T14" s="548"/>
      <c r="U14" s="548"/>
      <c r="V14" s="549"/>
      <c r="W14" s="456"/>
      <c r="X14" s="457"/>
      <c r="Y14" s="457"/>
      <c r="Z14" s="457"/>
      <c r="AA14" s="457"/>
      <c r="AB14" s="446"/>
      <c r="AC14" s="550">
        <v>2</v>
      </c>
      <c r="AD14" s="551"/>
      <c r="AE14" s="551"/>
      <c r="AF14" s="551"/>
      <c r="AG14" s="552"/>
      <c r="AH14" s="550">
        <v>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3.1</v>
      </c>
      <c r="CU14" s="562"/>
      <c r="CV14" s="562"/>
      <c r="CW14" s="562"/>
      <c r="CX14" s="562"/>
      <c r="CY14" s="562"/>
      <c r="CZ14" s="562"/>
      <c r="DA14" s="563"/>
      <c r="DB14" s="561">
        <v>13.9</v>
      </c>
      <c r="DC14" s="562"/>
      <c r="DD14" s="562"/>
      <c r="DE14" s="562"/>
      <c r="DF14" s="562"/>
      <c r="DG14" s="562"/>
      <c r="DH14" s="562"/>
      <c r="DI14" s="563"/>
      <c r="DJ14" s="162"/>
      <c r="DK14" s="162"/>
      <c r="DL14" s="162"/>
      <c r="DM14" s="162"/>
      <c r="DN14" s="162"/>
      <c r="DO14" s="162"/>
    </row>
    <row r="15" spans="1:119" ht="18.75" customHeight="1" x14ac:dyDescent="0.15">
      <c r="A15" s="163"/>
      <c r="B15" s="529"/>
      <c r="C15" s="530"/>
      <c r="D15" s="530"/>
      <c r="E15" s="530"/>
      <c r="F15" s="530"/>
      <c r="G15" s="530"/>
      <c r="H15" s="530"/>
      <c r="I15" s="530"/>
      <c r="J15" s="530"/>
      <c r="K15" s="531"/>
      <c r="L15" s="173"/>
      <c r="M15" s="554" t="s">
        <v>144</v>
      </c>
      <c r="N15" s="555"/>
      <c r="O15" s="555"/>
      <c r="P15" s="555"/>
      <c r="Q15" s="556"/>
      <c r="R15" s="547">
        <v>150148</v>
      </c>
      <c r="S15" s="548"/>
      <c r="T15" s="548"/>
      <c r="U15" s="548"/>
      <c r="V15" s="549"/>
      <c r="W15" s="482" t="s">
        <v>145</v>
      </c>
      <c r="X15" s="483"/>
      <c r="Y15" s="483"/>
      <c r="Z15" s="483"/>
      <c r="AA15" s="483"/>
      <c r="AB15" s="473"/>
      <c r="AC15" s="517">
        <v>16853</v>
      </c>
      <c r="AD15" s="518"/>
      <c r="AE15" s="518"/>
      <c r="AF15" s="518"/>
      <c r="AG15" s="557"/>
      <c r="AH15" s="517">
        <v>18863</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18887286</v>
      </c>
      <c r="BO15" s="430"/>
      <c r="BP15" s="430"/>
      <c r="BQ15" s="430"/>
      <c r="BR15" s="430"/>
      <c r="BS15" s="430"/>
      <c r="BT15" s="430"/>
      <c r="BU15" s="431"/>
      <c r="BV15" s="429">
        <v>18567460</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74"/>
      <c r="CU15" s="175"/>
      <c r="CV15" s="175"/>
      <c r="CW15" s="175"/>
      <c r="CX15" s="175"/>
      <c r="CY15" s="175"/>
      <c r="CZ15" s="175"/>
      <c r="DA15" s="176"/>
      <c r="DB15" s="174"/>
      <c r="DC15" s="175"/>
      <c r="DD15" s="175"/>
      <c r="DE15" s="175"/>
      <c r="DF15" s="175"/>
      <c r="DG15" s="175"/>
      <c r="DH15" s="175"/>
      <c r="DI15" s="176"/>
      <c r="DJ15" s="162"/>
      <c r="DK15" s="162"/>
      <c r="DL15" s="162"/>
      <c r="DM15" s="162"/>
      <c r="DN15" s="162"/>
      <c r="DO15" s="162"/>
    </row>
    <row r="16" spans="1:119" ht="18.75" customHeight="1" x14ac:dyDescent="0.15">
      <c r="A16" s="163"/>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25.5</v>
      </c>
      <c r="AD16" s="551"/>
      <c r="AE16" s="551"/>
      <c r="AF16" s="551"/>
      <c r="AG16" s="552"/>
      <c r="AH16" s="550">
        <v>26.7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20568763</v>
      </c>
      <c r="BO16" s="467"/>
      <c r="BP16" s="467"/>
      <c r="BQ16" s="467"/>
      <c r="BR16" s="467"/>
      <c r="BS16" s="467"/>
      <c r="BT16" s="467"/>
      <c r="BU16" s="468"/>
      <c r="BV16" s="466">
        <v>20415426</v>
      </c>
      <c r="BW16" s="467"/>
      <c r="BX16" s="467"/>
      <c r="BY16" s="467"/>
      <c r="BZ16" s="467"/>
      <c r="CA16" s="467"/>
      <c r="CB16" s="467"/>
      <c r="CC16" s="468"/>
      <c r="CD16" s="177"/>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62"/>
      <c r="DK16" s="162"/>
      <c r="DL16" s="162"/>
      <c r="DM16" s="162"/>
      <c r="DN16" s="162"/>
      <c r="DO16" s="162"/>
    </row>
    <row r="17" spans="1:119" ht="18.75" customHeight="1" thickBot="1" x14ac:dyDescent="0.2">
      <c r="A17" s="163"/>
      <c r="B17" s="532"/>
      <c r="C17" s="533"/>
      <c r="D17" s="533"/>
      <c r="E17" s="533"/>
      <c r="F17" s="533"/>
      <c r="G17" s="533"/>
      <c r="H17" s="533"/>
      <c r="I17" s="533"/>
      <c r="J17" s="533"/>
      <c r="K17" s="534"/>
      <c r="L17" s="178"/>
      <c r="M17" s="570" t="s">
        <v>151</v>
      </c>
      <c r="N17" s="571"/>
      <c r="O17" s="571"/>
      <c r="P17" s="571"/>
      <c r="Q17" s="572"/>
      <c r="R17" s="567" t="s">
        <v>152</v>
      </c>
      <c r="S17" s="568"/>
      <c r="T17" s="568"/>
      <c r="U17" s="568"/>
      <c r="V17" s="569"/>
      <c r="W17" s="482" t="s">
        <v>153</v>
      </c>
      <c r="X17" s="483"/>
      <c r="Y17" s="483"/>
      <c r="Z17" s="483"/>
      <c r="AA17" s="483"/>
      <c r="AB17" s="473"/>
      <c r="AC17" s="517">
        <v>47936</v>
      </c>
      <c r="AD17" s="518"/>
      <c r="AE17" s="518"/>
      <c r="AF17" s="518"/>
      <c r="AG17" s="557"/>
      <c r="AH17" s="517">
        <v>50599</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24125741</v>
      </c>
      <c r="BO17" s="467"/>
      <c r="BP17" s="467"/>
      <c r="BQ17" s="467"/>
      <c r="BR17" s="467"/>
      <c r="BS17" s="467"/>
      <c r="BT17" s="467"/>
      <c r="BU17" s="468"/>
      <c r="BV17" s="466">
        <v>23751345</v>
      </c>
      <c r="BW17" s="467"/>
      <c r="BX17" s="467"/>
      <c r="BY17" s="467"/>
      <c r="BZ17" s="467"/>
      <c r="CA17" s="467"/>
      <c r="CB17" s="467"/>
      <c r="CC17" s="468"/>
      <c r="CD17" s="177"/>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62"/>
      <c r="DK17" s="162"/>
      <c r="DL17" s="162"/>
      <c r="DM17" s="162"/>
      <c r="DN17" s="162"/>
      <c r="DO17" s="162"/>
    </row>
    <row r="18" spans="1:119" ht="18.75" customHeight="1" thickBot="1" x14ac:dyDescent="0.2">
      <c r="A18" s="163"/>
      <c r="B18" s="577" t="s">
        <v>155</v>
      </c>
      <c r="C18" s="509"/>
      <c r="D18" s="509"/>
      <c r="E18" s="578"/>
      <c r="F18" s="578"/>
      <c r="G18" s="578"/>
      <c r="H18" s="578"/>
      <c r="I18" s="578"/>
      <c r="J18" s="578"/>
      <c r="K18" s="578"/>
      <c r="L18" s="579">
        <v>48.99</v>
      </c>
      <c r="M18" s="579"/>
      <c r="N18" s="579"/>
      <c r="O18" s="579"/>
      <c r="P18" s="579"/>
      <c r="Q18" s="579"/>
      <c r="R18" s="580"/>
      <c r="S18" s="580"/>
      <c r="T18" s="580"/>
      <c r="U18" s="580"/>
      <c r="V18" s="581"/>
      <c r="W18" s="484"/>
      <c r="X18" s="485"/>
      <c r="Y18" s="485"/>
      <c r="Z18" s="485"/>
      <c r="AA18" s="485"/>
      <c r="AB18" s="476"/>
      <c r="AC18" s="582">
        <v>72.5</v>
      </c>
      <c r="AD18" s="583"/>
      <c r="AE18" s="583"/>
      <c r="AF18" s="583"/>
      <c r="AG18" s="584"/>
      <c r="AH18" s="582">
        <v>71.599999999999994</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26344965</v>
      </c>
      <c r="BO18" s="467"/>
      <c r="BP18" s="467"/>
      <c r="BQ18" s="467"/>
      <c r="BR18" s="467"/>
      <c r="BS18" s="467"/>
      <c r="BT18" s="467"/>
      <c r="BU18" s="468"/>
      <c r="BV18" s="466">
        <v>26359205</v>
      </c>
      <c r="BW18" s="467"/>
      <c r="BX18" s="467"/>
      <c r="BY18" s="467"/>
      <c r="BZ18" s="467"/>
      <c r="CA18" s="467"/>
      <c r="CB18" s="467"/>
      <c r="CC18" s="468"/>
      <c r="CD18" s="177"/>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62"/>
      <c r="DK18" s="162"/>
      <c r="DL18" s="162"/>
      <c r="DM18" s="162"/>
      <c r="DN18" s="162"/>
      <c r="DO18" s="162"/>
    </row>
    <row r="19" spans="1:119" ht="18.75" customHeight="1" thickBot="1" x14ac:dyDescent="0.2">
      <c r="A19" s="163"/>
      <c r="B19" s="577" t="s">
        <v>157</v>
      </c>
      <c r="C19" s="509"/>
      <c r="D19" s="509"/>
      <c r="E19" s="578"/>
      <c r="F19" s="578"/>
      <c r="G19" s="578"/>
      <c r="H19" s="578"/>
      <c r="I19" s="578"/>
      <c r="J19" s="578"/>
      <c r="K19" s="578"/>
      <c r="L19" s="586">
        <v>3111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33638382</v>
      </c>
      <c r="BO19" s="467"/>
      <c r="BP19" s="467"/>
      <c r="BQ19" s="467"/>
      <c r="BR19" s="467"/>
      <c r="BS19" s="467"/>
      <c r="BT19" s="467"/>
      <c r="BU19" s="468"/>
      <c r="BV19" s="466">
        <v>33040128</v>
      </c>
      <c r="BW19" s="467"/>
      <c r="BX19" s="467"/>
      <c r="BY19" s="467"/>
      <c r="BZ19" s="467"/>
      <c r="CA19" s="467"/>
      <c r="CB19" s="467"/>
      <c r="CC19" s="468"/>
      <c r="CD19" s="177"/>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62"/>
      <c r="DK19" s="162"/>
      <c r="DL19" s="162"/>
      <c r="DM19" s="162"/>
      <c r="DN19" s="162"/>
      <c r="DO19" s="162"/>
    </row>
    <row r="20" spans="1:119" ht="18.75" customHeight="1" thickBot="1" x14ac:dyDescent="0.2">
      <c r="A20" s="163"/>
      <c r="B20" s="577" t="s">
        <v>159</v>
      </c>
      <c r="C20" s="509"/>
      <c r="D20" s="509"/>
      <c r="E20" s="578"/>
      <c r="F20" s="578"/>
      <c r="G20" s="578"/>
      <c r="H20" s="578"/>
      <c r="I20" s="578"/>
      <c r="J20" s="578"/>
      <c r="K20" s="578"/>
      <c r="L20" s="586">
        <v>62028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77"/>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62"/>
      <c r="DK20" s="162"/>
      <c r="DL20" s="162"/>
      <c r="DM20" s="162"/>
      <c r="DN20" s="162"/>
      <c r="DO20" s="162"/>
    </row>
    <row r="21" spans="1:119" ht="18.75" customHeight="1" x14ac:dyDescent="0.15">
      <c r="A21" s="163"/>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77"/>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62"/>
      <c r="DK21" s="162"/>
      <c r="DL21" s="162"/>
      <c r="DM21" s="162"/>
      <c r="DN21" s="162"/>
      <c r="DO21" s="162"/>
    </row>
    <row r="22" spans="1:119" ht="18.75" customHeight="1" thickBot="1" x14ac:dyDescent="0.2">
      <c r="A22" s="163"/>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77"/>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62"/>
      <c r="DK22" s="162"/>
      <c r="DL22" s="162"/>
      <c r="DM22" s="162"/>
      <c r="DN22" s="162"/>
      <c r="DO22" s="162"/>
    </row>
    <row r="23" spans="1:119" ht="18.75" customHeight="1" x14ac:dyDescent="0.15">
      <c r="A23" s="163"/>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38229023</v>
      </c>
      <c r="BO23" s="467"/>
      <c r="BP23" s="467"/>
      <c r="BQ23" s="467"/>
      <c r="BR23" s="467"/>
      <c r="BS23" s="467"/>
      <c r="BT23" s="467"/>
      <c r="BU23" s="468"/>
      <c r="BV23" s="466">
        <v>39153373</v>
      </c>
      <c r="BW23" s="467"/>
      <c r="BX23" s="467"/>
      <c r="BY23" s="467"/>
      <c r="BZ23" s="467"/>
      <c r="CA23" s="467"/>
      <c r="CB23" s="467"/>
      <c r="CC23" s="468"/>
      <c r="CD23" s="177"/>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62"/>
      <c r="DK23" s="162"/>
      <c r="DL23" s="162"/>
      <c r="DM23" s="162"/>
      <c r="DN23" s="162"/>
      <c r="DO23" s="162"/>
    </row>
    <row r="24" spans="1:119" ht="18.75" customHeight="1" thickBot="1" x14ac:dyDescent="0.2">
      <c r="A24" s="163"/>
      <c r="B24" s="603"/>
      <c r="C24" s="604"/>
      <c r="D24" s="605"/>
      <c r="E24" s="516" t="s">
        <v>168</v>
      </c>
      <c r="F24" s="496"/>
      <c r="G24" s="496"/>
      <c r="H24" s="496"/>
      <c r="I24" s="496"/>
      <c r="J24" s="496"/>
      <c r="K24" s="497"/>
      <c r="L24" s="517">
        <v>1</v>
      </c>
      <c r="M24" s="518"/>
      <c r="N24" s="518"/>
      <c r="O24" s="518"/>
      <c r="P24" s="557"/>
      <c r="Q24" s="517">
        <v>9700</v>
      </c>
      <c r="R24" s="518"/>
      <c r="S24" s="518"/>
      <c r="T24" s="518"/>
      <c r="U24" s="518"/>
      <c r="V24" s="557"/>
      <c r="W24" s="616"/>
      <c r="X24" s="604"/>
      <c r="Y24" s="605"/>
      <c r="Z24" s="516" t="s">
        <v>169</v>
      </c>
      <c r="AA24" s="496"/>
      <c r="AB24" s="496"/>
      <c r="AC24" s="496"/>
      <c r="AD24" s="496"/>
      <c r="AE24" s="496"/>
      <c r="AF24" s="496"/>
      <c r="AG24" s="497"/>
      <c r="AH24" s="517">
        <v>743</v>
      </c>
      <c r="AI24" s="518"/>
      <c r="AJ24" s="518"/>
      <c r="AK24" s="518"/>
      <c r="AL24" s="557"/>
      <c r="AM24" s="517">
        <v>2360511</v>
      </c>
      <c r="AN24" s="518"/>
      <c r="AO24" s="518"/>
      <c r="AP24" s="518"/>
      <c r="AQ24" s="518"/>
      <c r="AR24" s="557"/>
      <c r="AS24" s="517">
        <v>3177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29198764</v>
      </c>
      <c r="BO24" s="467"/>
      <c r="BP24" s="467"/>
      <c r="BQ24" s="467"/>
      <c r="BR24" s="467"/>
      <c r="BS24" s="467"/>
      <c r="BT24" s="467"/>
      <c r="BU24" s="468"/>
      <c r="BV24" s="466">
        <v>29766936</v>
      </c>
      <c r="BW24" s="467"/>
      <c r="BX24" s="467"/>
      <c r="BY24" s="467"/>
      <c r="BZ24" s="467"/>
      <c r="CA24" s="467"/>
      <c r="CB24" s="467"/>
      <c r="CC24" s="468"/>
      <c r="CD24" s="177"/>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62"/>
      <c r="DK24" s="162"/>
      <c r="DL24" s="162"/>
      <c r="DM24" s="162"/>
      <c r="DN24" s="162"/>
      <c r="DO24" s="162"/>
    </row>
    <row r="25" spans="1:119" s="162" customFormat="1" ht="18.75" customHeight="1" x14ac:dyDescent="0.15">
      <c r="A25" s="163"/>
      <c r="B25" s="603"/>
      <c r="C25" s="604"/>
      <c r="D25" s="605"/>
      <c r="E25" s="516" t="s">
        <v>171</v>
      </c>
      <c r="F25" s="496"/>
      <c r="G25" s="496"/>
      <c r="H25" s="496"/>
      <c r="I25" s="496"/>
      <c r="J25" s="496"/>
      <c r="K25" s="497"/>
      <c r="L25" s="517">
        <v>1</v>
      </c>
      <c r="M25" s="518"/>
      <c r="N25" s="518"/>
      <c r="O25" s="518"/>
      <c r="P25" s="557"/>
      <c r="Q25" s="517">
        <v>8150</v>
      </c>
      <c r="R25" s="518"/>
      <c r="S25" s="518"/>
      <c r="T25" s="518"/>
      <c r="U25" s="518"/>
      <c r="V25" s="557"/>
      <c r="W25" s="616"/>
      <c r="X25" s="604"/>
      <c r="Y25" s="605"/>
      <c r="Z25" s="516" t="s">
        <v>172</v>
      </c>
      <c r="AA25" s="496"/>
      <c r="AB25" s="496"/>
      <c r="AC25" s="496"/>
      <c r="AD25" s="496"/>
      <c r="AE25" s="496"/>
      <c r="AF25" s="496"/>
      <c r="AG25" s="497"/>
      <c r="AH25" s="517" t="s">
        <v>126</v>
      </c>
      <c r="AI25" s="518"/>
      <c r="AJ25" s="518"/>
      <c r="AK25" s="518"/>
      <c r="AL25" s="557"/>
      <c r="AM25" s="517" t="s">
        <v>173</v>
      </c>
      <c r="AN25" s="518"/>
      <c r="AO25" s="518"/>
      <c r="AP25" s="518"/>
      <c r="AQ25" s="518"/>
      <c r="AR25" s="557"/>
      <c r="AS25" s="517" t="s">
        <v>125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15760981</v>
      </c>
      <c r="BO25" s="430"/>
      <c r="BP25" s="430"/>
      <c r="BQ25" s="430"/>
      <c r="BR25" s="430"/>
      <c r="BS25" s="430"/>
      <c r="BT25" s="430"/>
      <c r="BU25" s="431"/>
      <c r="BV25" s="429">
        <v>15377434</v>
      </c>
      <c r="BW25" s="430"/>
      <c r="BX25" s="430"/>
      <c r="BY25" s="430"/>
      <c r="BZ25" s="430"/>
      <c r="CA25" s="430"/>
      <c r="CB25" s="430"/>
      <c r="CC25" s="431"/>
      <c r="CD25" s="177"/>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62" customFormat="1" ht="18.75" customHeight="1" x14ac:dyDescent="0.15">
      <c r="A26" s="163"/>
      <c r="B26" s="603"/>
      <c r="C26" s="604"/>
      <c r="D26" s="605"/>
      <c r="E26" s="516" t="s">
        <v>175</v>
      </c>
      <c r="F26" s="496"/>
      <c r="G26" s="496"/>
      <c r="H26" s="496"/>
      <c r="I26" s="496"/>
      <c r="J26" s="496"/>
      <c r="K26" s="497"/>
      <c r="L26" s="517">
        <v>1</v>
      </c>
      <c r="M26" s="518"/>
      <c r="N26" s="518"/>
      <c r="O26" s="518"/>
      <c r="P26" s="557"/>
      <c r="Q26" s="517">
        <v>7500</v>
      </c>
      <c r="R26" s="518"/>
      <c r="S26" s="518"/>
      <c r="T26" s="518"/>
      <c r="U26" s="518"/>
      <c r="V26" s="557"/>
      <c r="W26" s="616"/>
      <c r="X26" s="604"/>
      <c r="Y26" s="605"/>
      <c r="Z26" s="516" t="s">
        <v>176</v>
      </c>
      <c r="AA26" s="626"/>
      <c r="AB26" s="626"/>
      <c r="AC26" s="626"/>
      <c r="AD26" s="626"/>
      <c r="AE26" s="626"/>
      <c r="AF26" s="626"/>
      <c r="AG26" s="627"/>
      <c r="AH26" s="517">
        <v>35</v>
      </c>
      <c r="AI26" s="518"/>
      <c r="AJ26" s="518"/>
      <c r="AK26" s="518"/>
      <c r="AL26" s="557"/>
      <c r="AM26" s="517">
        <v>124355</v>
      </c>
      <c r="AN26" s="518"/>
      <c r="AO26" s="518"/>
      <c r="AP26" s="518"/>
      <c r="AQ26" s="518"/>
      <c r="AR26" s="557"/>
      <c r="AS26" s="517">
        <v>3553</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50000</v>
      </c>
      <c r="BO26" s="467"/>
      <c r="BP26" s="467"/>
      <c r="BQ26" s="467"/>
      <c r="BR26" s="467"/>
      <c r="BS26" s="467"/>
      <c r="BT26" s="467"/>
      <c r="BU26" s="468"/>
      <c r="BV26" s="466">
        <v>50000</v>
      </c>
      <c r="BW26" s="467"/>
      <c r="BX26" s="467"/>
      <c r="BY26" s="467"/>
      <c r="BZ26" s="467"/>
      <c r="CA26" s="467"/>
      <c r="CB26" s="467"/>
      <c r="CC26" s="468"/>
      <c r="CD26" s="177"/>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63"/>
      <c r="B27" s="603"/>
      <c r="C27" s="604"/>
      <c r="D27" s="605"/>
      <c r="E27" s="516" t="s">
        <v>178</v>
      </c>
      <c r="F27" s="496"/>
      <c r="G27" s="496"/>
      <c r="H27" s="496"/>
      <c r="I27" s="496"/>
      <c r="J27" s="496"/>
      <c r="K27" s="497"/>
      <c r="L27" s="517">
        <v>1</v>
      </c>
      <c r="M27" s="518"/>
      <c r="N27" s="518"/>
      <c r="O27" s="518"/>
      <c r="P27" s="557"/>
      <c r="Q27" s="517">
        <v>5100</v>
      </c>
      <c r="R27" s="518"/>
      <c r="S27" s="518"/>
      <c r="T27" s="518"/>
      <c r="U27" s="518"/>
      <c r="V27" s="557"/>
      <c r="W27" s="616"/>
      <c r="X27" s="604"/>
      <c r="Y27" s="605"/>
      <c r="Z27" s="516" t="s">
        <v>179</v>
      </c>
      <c r="AA27" s="496"/>
      <c r="AB27" s="496"/>
      <c r="AC27" s="496"/>
      <c r="AD27" s="496"/>
      <c r="AE27" s="496"/>
      <c r="AF27" s="496"/>
      <c r="AG27" s="497"/>
      <c r="AH27" s="517">
        <v>23</v>
      </c>
      <c r="AI27" s="518"/>
      <c r="AJ27" s="518"/>
      <c r="AK27" s="518"/>
      <c r="AL27" s="557"/>
      <c r="AM27" s="517">
        <v>86332</v>
      </c>
      <c r="AN27" s="518"/>
      <c r="AO27" s="518"/>
      <c r="AP27" s="518"/>
      <c r="AQ27" s="518"/>
      <c r="AR27" s="557"/>
      <c r="AS27" s="517">
        <v>3754</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1041784</v>
      </c>
      <c r="BO27" s="640"/>
      <c r="BP27" s="640"/>
      <c r="BQ27" s="640"/>
      <c r="BR27" s="640"/>
      <c r="BS27" s="640"/>
      <c r="BT27" s="640"/>
      <c r="BU27" s="641"/>
      <c r="BV27" s="639">
        <v>1041529</v>
      </c>
      <c r="BW27" s="640"/>
      <c r="BX27" s="640"/>
      <c r="BY27" s="640"/>
      <c r="BZ27" s="640"/>
      <c r="CA27" s="640"/>
      <c r="CB27" s="640"/>
      <c r="CC27" s="641"/>
      <c r="CD27" s="179"/>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62"/>
      <c r="DK27" s="162"/>
      <c r="DL27" s="162"/>
      <c r="DM27" s="162"/>
      <c r="DN27" s="162"/>
      <c r="DO27" s="162"/>
    </row>
    <row r="28" spans="1:119" ht="18.75" customHeight="1" x14ac:dyDescent="0.15">
      <c r="A28" s="163"/>
      <c r="B28" s="603"/>
      <c r="C28" s="604"/>
      <c r="D28" s="605"/>
      <c r="E28" s="516" t="s">
        <v>181</v>
      </c>
      <c r="F28" s="496"/>
      <c r="G28" s="496"/>
      <c r="H28" s="496"/>
      <c r="I28" s="496"/>
      <c r="J28" s="496"/>
      <c r="K28" s="497"/>
      <c r="L28" s="517">
        <v>1</v>
      </c>
      <c r="M28" s="518"/>
      <c r="N28" s="518"/>
      <c r="O28" s="518"/>
      <c r="P28" s="557"/>
      <c r="Q28" s="517">
        <v>4600</v>
      </c>
      <c r="R28" s="518"/>
      <c r="S28" s="518"/>
      <c r="T28" s="518"/>
      <c r="U28" s="518"/>
      <c r="V28" s="557"/>
      <c r="W28" s="616"/>
      <c r="X28" s="604"/>
      <c r="Y28" s="605"/>
      <c r="Z28" s="516" t="s">
        <v>182</v>
      </c>
      <c r="AA28" s="496"/>
      <c r="AB28" s="496"/>
      <c r="AC28" s="496"/>
      <c r="AD28" s="496"/>
      <c r="AE28" s="496"/>
      <c r="AF28" s="496"/>
      <c r="AG28" s="497"/>
      <c r="AH28" s="517" t="s">
        <v>134</v>
      </c>
      <c r="AI28" s="518"/>
      <c r="AJ28" s="518"/>
      <c r="AK28" s="518"/>
      <c r="AL28" s="557"/>
      <c r="AM28" s="517" t="s">
        <v>134</v>
      </c>
      <c r="AN28" s="518"/>
      <c r="AO28" s="518"/>
      <c r="AP28" s="518"/>
      <c r="AQ28" s="518"/>
      <c r="AR28" s="557"/>
      <c r="AS28" s="517" t="s">
        <v>173</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4550078</v>
      </c>
      <c r="BO28" s="430"/>
      <c r="BP28" s="430"/>
      <c r="BQ28" s="430"/>
      <c r="BR28" s="430"/>
      <c r="BS28" s="430"/>
      <c r="BT28" s="430"/>
      <c r="BU28" s="431"/>
      <c r="BV28" s="429">
        <v>4180660</v>
      </c>
      <c r="BW28" s="430"/>
      <c r="BX28" s="430"/>
      <c r="BY28" s="430"/>
      <c r="BZ28" s="430"/>
      <c r="CA28" s="430"/>
      <c r="CB28" s="430"/>
      <c r="CC28" s="431"/>
      <c r="CD28" s="177"/>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62"/>
      <c r="DK28" s="162"/>
      <c r="DL28" s="162"/>
      <c r="DM28" s="162"/>
      <c r="DN28" s="162"/>
      <c r="DO28" s="162"/>
    </row>
    <row r="29" spans="1:119" ht="18.75" customHeight="1" x14ac:dyDescent="0.15">
      <c r="A29" s="163"/>
      <c r="B29" s="603"/>
      <c r="C29" s="604"/>
      <c r="D29" s="605"/>
      <c r="E29" s="516" t="s">
        <v>184</v>
      </c>
      <c r="F29" s="496"/>
      <c r="G29" s="496"/>
      <c r="H29" s="496"/>
      <c r="I29" s="496"/>
      <c r="J29" s="496"/>
      <c r="K29" s="497"/>
      <c r="L29" s="517">
        <v>20</v>
      </c>
      <c r="M29" s="518"/>
      <c r="N29" s="518"/>
      <c r="O29" s="518"/>
      <c r="P29" s="557"/>
      <c r="Q29" s="517">
        <v>4400</v>
      </c>
      <c r="R29" s="518"/>
      <c r="S29" s="518"/>
      <c r="T29" s="518"/>
      <c r="U29" s="518"/>
      <c r="V29" s="557"/>
      <c r="W29" s="617"/>
      <c r="X29" s="618"/>
      <c r="Y29" s="619"/>
      <c r="Z29" s="516" t="s">
        <v>185</v>
      </c>
      <c r="AA29" s="496"/>
      <c r="AB29" s="496"/>
      <c r="AC29" s="496"/>
      <c r="AD29" s="496"/>
      <c r="AE29" s="496"/>
      <c r="AF29" s="496"/>
      <c r="AG29" s="497"/>
      <c r="AH29" s="517">
        <v>766</v>
      </c>
      <c r="AI29" s="518"/>
      <c r="AJ29" s="518"/>
      <c r="AK29" s="518"/>
      <c r="AL29" s="557"/>
      <c r="AM29" s="517">
        <v>2446843</v>
      </c>
      <c r="AN29" s="518"/>
      <c r="AO29" s="518"/>
      <c r="AP29" s="518"/>
      <c r="AQ29" s="518"/>
      <c r="AR29" s="557"/>
      <c r="AS29" s="517">
        <v>3194</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t="s">
        <v>126</v>
      </c>
      <c r="BO29" s="467"/>
      <c r="BP29" s="467"/>
      <c r="BQ29" s="467"/>
      <c r="BR29" s="467"/>
      <c r="BS29" s="467"/>
      <c r="BT29" s="467"/>
      <c r="BU29" s="468"/>
      <c r="BV29" s="466" t="s">
        <v>126</v>
      </c>
      <c r="BW29" s="467"/>
      <c r="BX29" s="467"/>
      <c r="BY29" s="467"/>
      <c r="BZ29" s="467"/>
      <c r="CA29" s="467"/>
      <c r="CB29" s="467"/>
      <c r="CC29" s="468"/>
      <c r="CD29" s="179"/>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62"/>
      <c r="DK29" s="162"/>
      <c r="DL29" s="162"/>
      <c r="DM29" s="162"/>
      <c r="DN29" s="162"/>
      <c r="DO29" s="162"/>
    </row>
    <row r="30" spans="1:119" ht="18.75" customHeight="1" thickBot="1" x14ac:dyDescent="0.2">
      <c r="A30" s="163"/>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101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48</v>
      </c>
      <c r="BD30" s="637"/>
      <c r="BE30" s="637"/>
      <c r="BF30" s="637"/>
      <c r="BG30" s="637"/>
      <c r="BH30" s="637"/>
      <c r="BI30" s="637"/>
      <c r="BJ30" s="637"/>
      <c r="BK30" s="637"/>
      <c r="BL30" s="637"/>
      <c r="BM30" s="638"/>
      <c r="BN30" s="639">
        <v>4289510</v>
      </c>
      <c r="BO30" s="640"/>
      <c r="BP30" s="640"/>
      <c r="BQ30" s="640"/>
      <c r="BR30" s="640"/>
      <c r="BS30" s="640"/>
      <c r="BT30" s="640"/>
      <c r="BU30" s="641"/>
      <c r="BV30" s="639">
        <v>3606506</v>
      </c>
      <c r="BW30" s="640"/>
      <c r="BX30" s="640"/>
      <c r="BY30" s="640"/>
      <c r="BZ30" s="640"/>
      <c r="CA30" s="640"/>
      <c r="CB30" s="640"/>
      <c r="CC30" s="641"/>
      <c r="CD30" s="180"/>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c r="DJ30" s="162"/>
      <c r="DK30" s="162"/>
      <c r="DL30" s="162"/>
      <c r="DM30" s="162"/>
      <c r="DN30" s="162"/>
      <c r="DO30" s="162"/>
    </row>
    <row r="31" spans="1:119" ht="13.5" customHeight="1" x14ac:dyDescent="0.15">
      <c r="A31" s="163"/>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8"/>
      <c r="DJ31" s="162"/>
      <c r="DK31" s="162"/>
      <c r="DL31" s="162"/>
      <c r="DM31" s="162"/>
      <c r="DN31" s="162"/>
      <c r="DO31" s="162"/>
    </row>
    <row r="32" spans="1:119" ht="13.5" customHeight="1" x14ac:dyDescent="0.15">
      <c r="A32" s="163"/>
      <c r="B32" s="189"/>
      <c r="C32" s="190" t="s">
        <v>188</v>
      </c>
      <c r="D32" s="190"/>
      <c r="E32" s="190"/>
      <c r="F32" s="187"/>
      <c r="G32" s="187"/>
      <c r="H32" s="187"/>
      <c r="I32" s="187"/>
      <c r="J32" s="187"/>
      <c r="K32" s="187"/>
      <c r="L32" s="187"/>
      <c r="M32" s="187"/>
      <c r="N32" s="187"/>
      <c r="O32" s="187"/>
      <c r="P32" s="187"/>
      <c r="Q32" s="187"/>
      <c r="R32" s="187"/>
      <c r="S32" s="187"/>
      <c r="T32" s="187"/>
      <c r="U32" s="187" t="s">
        <v>189</v>
      </c>
      <c r="V32" s="187"/>
      <c r="W32" s="187"/>
      <c r="X32" s="187"/>
      <c r="Y32" s="187"/>
      <c r="Z32" s="187"/>
      <c r="AA32" s="187"/>
      <c r="AB32" s="187"/>
      <c r="AC32" s="187"/>
      <c r="AD32" s="187"/>
      <c r="AE32" s="187"/>
      <c r="AF32" s="187"/>
      <c r="AG32" s="187"/>
      <c r="AH32" s="187"/>
      <c r="AI32" s="187"/>
      <c r="AJ32" s="187"/>
      <c r="AK32" s="187"/>
      <c r="AL32" s="187"/>
      <c r="AM32" s="191" t="s">
        <v>190</v>
      </c>
      <c r="AN32" s="187"/>
      <c r="AO32" s="187"/>
      <c r="AP32" s="187"/>
      <c r="AQ32" s="187"/>
      <c r="AR32" s="187"/>
      <c r="AS32" s="191"/>
      <c r="AT32" s="191"/>
      <c r="AU32" s="191"/>
      <c r="AV32" s="191"/>
      <c r="AW32" s="191"/>
      <c r="AX32" s="191"/>
      <c r="AY32" s="191"/>
      <c r="AZ32" s="191"/>
      <c r="BA32" s="191"/>
      <c r="BB32" s="187"/>
      <c r="BC32" s="191"/>
      <c r="BD32" s="187"/>
      <c r="BE32" s="191" t="s">
        <v>191</v>
      </c>
      <c r="BF32" s="187"/>
      <c r="BG32" s="187"/>
      <c r="BH32" s="187"/>
      <c r="BI32" s="187"/>
      <c r="BJ32" s="191"/>
      <c r="BK32" s="191"/>
      <c r="BL32" s="191"/>
      <c r="BM32" s="191"/>
      <c r="BN32" s="191"/>
      <c r="BO32" s="191"/>
      <c r="BP32" s="191"/>
      <c r="BQ32" s="191"/>
      <c r="BR32" s="187"/>
      <c r="BS32" s="187"/>
      <c r="BT32" s="187"/>
      <c r="BU32" s="187"/>
      <c r="BV32" s="187"/>
      <c r="BW32" s="187" t="s">
        <v>192</v>
      </c>
      <c r="BX32" s="187"/>
      <c r="BY32" s="187"/>
      <c r="BZ32" s="187"/>
      <c r="CA32" s="187"/>
      <c r="CB32" s="191"/>
      <c r="CC32" s="191"/>
      <c r="CD32" s="191"/>
      <c r="CE32" s="191"/>
      <c r="CF32" s="191"/>
      <c r="CG32" s="191"/>
      <c r="CH32" s="191"/>
      <c r="CI32" s="191"/>
      <c r="CJ32" s="191"/>
      <c r="CK32" s="191"/>
      <c r="CL32" s="191"/>
      <c r="CM32" s="191"/>
      <c r="CN32" s="191"/>
      <c r="CO32" s="191" t="s">
        <v>193</v>
      </c>
      <c r="CP32" s="191"/>
      <c r="CQ32" s="191"/>
      <c r="CR32" s="191"/>
      <c r="CS32" s="191"/>
      <c r="CT32" s="191"/>
      <c r="CU32" s="191"/>
      <c r="CV32" s="191"/>
      <c r="CW32" s="191"/>
      <c r="CX32" s="191"/>
      <c r="CY32" s="191"/>
      <c r="CZ32" s="191"/>
      <c r="DA32" s="191"/>
      <c r="DB32" s="191"/>
      <c r="DC32" s="191"/>
      <c r="DD32" s="191"/>
      <c r="DE32" s="191"/>
      <c r="DF32" s="191"/>
      <c r="DG32" s="191"/>
      <c r="DH32" s="191"/>
      <c r="DI32" s="188"/>
      <c r="DJ32" s="162"/>
      <c r="DK32" s="162"/>
      <c r="DL32" s="162"/>
      <c r="DM32" s="162"/>
      <c r="DN32" s="162"/>
      <c r="DO32" s="162"/>
    </row>
    <row r="33" spans="1:119" ht="13.5" customHeight="1" x14ac:dyDescent="0.15">
      <c r="A33" s="163"/>
      <c r="B33" s="189"/>
      <c r="C33" s="490" t="s">
        <v>194</v>
      </c>
      <c r="D33" s="490"/>
      <c r="E33" s="455" t="s">
        <v>195</v>
      </c>
      <c r="F33" s="455"/>
      <c r="G33" s="455"/>
      <c r="H33" s="455"/>
      <c r="I33" s="455"/>
      <c r="J33" s="455"/>
      <c r="K33" s="455"/>
      <c r="L33" s="455"/>
      <c r="M33" s="455"/>
      <c r="N33" s="455"/>
      <c r="O33" s="455"/>
      <c r="P33" s="455"/>
      <c r="Q33" s="455"/>
      <c r="R33" s="455"/>
      <c r="S33" s="455"/>
      <c r="T33" s="192"/>
      <c r="U33" s="490" t="s">
        <v>194</v>
      </c>
      <c r="V33" s="490"/>
      <c r="W33" s="455" t="s">
        <v>196</v>
      </c>
      <c r="X33" s="455"/>
      <c r="Y33" s="455"/>
      <c r="Z33" s="455"/>
      <c r="AA33" s="455"/>
      <c r="AB33" s="455"/>
      <c r="AC33" s="455"/>
      <c r="AD33" s="455"/>
      <c r="AE33" s="455"/>
      <c r="AF33" s="455"/>
      <c r="AG33" s="455"/>
      <c r="AH33" s="455"/>
      <c r="AI33" s="455"/>
      <c r="AJ33" s="455"/>
      <c r="AK33" s="455"/>
      <c r="AL33" s="192"/>
      <c r="AM33" s="490" t="s">
        <v>197</v>
      </c>
      <c r="AN33" s="490"/>
      <c r="AO33" s="455" t="s">
        <v>198</v>
      </c>
      <c r="AP33" s="455"/>
      <c r="AQ33" s="455"/>
      <c r="AR33" s="455"/>
      <c r="AS33" s="455"/>
      <c r="AT33" s="455"/>
      <c r="AU33" s="455"/>
      <c r="AV33" s="455"/>
      <c r="AW33" s="455"/>
      <c r="AX33" s="455"/>
      <c r="AY33" s="455"/>
      <c r="AZ33" s="455"/>
      <c r="BA33" s="455"/>
      <c r="BB33" s="455"/>
      <c r="BC33" s="455"/>
      <c r="BD33" s="193"/>
      <c r="BE33" s="455" t="s">
        <v>199</v>
      </c>
      <c r="BF33" s="455"/>
      <c r="BG33" s="455" t="s">
        <v>200</v>
      </c>
      <c r="BH33" s="455"/>
      <c r="BI33" s="455"/>
      <c r="BJ33" s="455"/>
      <c r="BK33" s="455"/>
      <c r="BL33" s="455"/>
      <c r="BM33" s="455"/>
      <c r="BN33" s="455"/>
      <c r="BO33" s="455"/>
      <c r="BP33" s="455"/>
      <c r="BQ33" s="455"/>
      <c r="BR33" s="455"/>
      <c r="BS33" s="455"/>
      <c r="BT33" s="455"/>
      <c r="BU33" s="455"/>
      <c r="BV33" s="193"/>
      <c r="BW33" s="490" t="s">
        <v>199</v>
      </c>
      <c r="BX33" s="490"/>
      <c r="BY33" s="455" t="s">
        <v>201</v>
      </c>
      <c r="BZ33" s="455"/>
      <c r="CA33" s="455"/>
      <c r="CB33" s="455"/>
      <c r="CC33" s="455"/>
      <c r="CD33" s="455"/>
      <c r="CE33" s="455"/>
      <c r="CF33" s="455"/>
      <c r="CG33" s="455"/>
      <c r="CH33" s="455"/>
      <c r="CI33" s="455"/>
      <c r="CJ33" s="455"/>
      <c r="CK33" s="455"/>
      <c r="CL33" s="455"/>
      <c r="CM33" s="455"/>
      <c r="CN33" s="192"/>
      <c r="CO33" s="490" t="s">
        <v>194</v>
      </c>
      <c r="CP33" s="490"/>
      <c r="CQ33" s="455" t="s">
        <v>202</v>
      </c>
      <c r="CR33" s="455"/>
      <c r="CS33" s="455"/>
      <c r="CT33" s="455"/>
      <c r="CU33" s="455"/>
      <c r="CV33" s="455"/>
      <c r="CW33" s="455"/>
      <c r="CX33" s="455"/>
      <c r="CY33" s="455"/>
      <c r="CZ33" s="455"/>
      <c r="DA33" s="455"/>
      <c r="DB33" s="455"/>
      <c r="DC33" s="455"/>
      <c r="DD33" s="455"/>
      <c r="DE33" s="455"/>
      <c r="DF33" s="192"/>
      <c r="DG33" s="651" t="s">
        <v>203</v>
      </c>
      <c r="DH33" s="651"/>
      <c r="DI33" s="194"/>
      <c r="DJ33" s="162"/>
      <c r="DK33" s="162"/>
      <c r="DL33" s="162"/>
      <c r="DM33" s="162"/>
      <c r="DN33" s="162"/>
      <c r="DO33" s="162"/>
    </row>
    <row r="34" spans="1:119" ht="32.25" customHeight="1" x14ac:dyDescent="0.15">
      <c r="A34" s="163"/>
      <c r="B34" s="189"/>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190"/>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190"/>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190"/>
      <c r="BE34" s="652" t="str">
        <f>IF(BG34="","",MAX(C34:D43,U34:V43,AM34:AN43)+1)</f>
        <v/>
      </c>
      <c r="BF34" s="652"/>
      <c r="BG34" s="653"/>
      <c r="BH34" s="653"/>
      <c r="BI34" s="653"/>
      <c r="BJ34" s="653"/>
      <c r="BK34" s="653"/>
      <c r="BL34" s="653"/>
      <c r="BM34" s="653"/>
      <c r="BN34" s="653"/>
      <c r="BO34" s="653"/>
      <c r="BP34" s="653"/>
      <c r="BQ34" s="653"/>
      <c r="BR34" s="653"/>
      <c r="BS34" s="653"/>
      <c r="BT34" s="653"/>
      <c r="BU34" s="653"/>
      <c r="BV34" s="190"/>
      <c r="BW34" s="652">
        <f>IF(BY34="","",MAX(C34:D43,U34:V43,AM34:AN43,BE34:BF43)+1)</f>
        <v>8</v>
      </c>
      <c r="BX34" s="652"/>
      <c r="BY34" s="653" t="str">
        <f>IF('各会計、関係団体の財政状況及び健全化判断比率'!B68="","",'各会計、関係団体の財政状況及び健全化判断比率'!B68)</f>
        <v>埼玉県後期高齢者医療広域連合</v>
      </c>
      <c r="BZ34" s="653"/>
      <c r="CA34" s="653"/>
      <c r="CB34" s="653"/>
      <c r="CC34" s="653"/>
      <c r="CD34" s="653"/>
      <c r="CE34" s="653"/>
      <c r="CF34" s="653"/>
      <c r="CG34" s="653"/>
      <c r="CH34" s="653"/>
      <c r="CI34" s="653"/>
      <c r="CJ34" s="653"/>
      <c r="CK34" s="653"/>
      <c r="CL34" s="653"/>
      <c r="CM34" s="653"/>
      <c r="CN34" s="190"/>
      <c r="CO34" s="652">
        <f>IF(CQ34="","",MAX(C34:D43,U34:V43,AM34:AN43,BE34:BF43,BW34:BX43)+1)</f>
        <v>16</v>
      </c>
      <c r="CP34" s="652"/>
      <c r="CQ34" s="653" t="str">
        <f>IF('各会計、関係団体の財政状況及び健全化判断比率'!BS7="","",'各会計、関係団体の財政状況及び健全化判断比率'!BS7)</f>
        <v>狭山市土地開発公社</v>
      </c>
      <c r="CR34" s="653"/>
      <c r="CS34" s="653"/>
      <c r="CT34" s="653"/>
      <c r="CU34" s="653"/>
      <c r="CV34" s="653"/>
      <c r="CW34" s="653"/>
      <c r="CX34" s="653"/>
      <c r="CY34" s="653"/>
      <c r="CZ34" s="653"/>
      <c r="DA34" s="653"/>
      <c r="DB34" s="653"/>
      <c r="DC34" s="653"/>
      <c r="DD34" s="653"/>
      <c r="DE34" s="653"/>
      <c r="DF34" s="187"/>
      <c r="DG34" s="654" t="str">
        <f>IF('各会計、関係団体の財政状況及び健全化判断比率'!BR7="","",'各会計、関係団体の財政状況及び健全化判断比率'!BR7)</f>
        <v/>
      </c>
      <c r="DH34" s="654"/>
      <c r="DI34" s="194"/>
      <c r="DJ34" s="162"/>
      <c r="DK34" s="162"/>
      <c r="DL34" s="162"/>
      <c r="DM34" s="162"/>
      <c r="DN34" s="162"/>
      <c r="DO34" s="162"/>
    </row>
    <row r="35" spans="1:119" ht="32.25" customHeight="1" x14ac:dyDescent="0.15">
      <c r="A35" s="163"/>
      <c r="B35" s="189"/>
      <c r="C35" s="652">
        <f>IF(E35="","",C34+1)</f>
        <v>2</v>
      </c>
      <c r="D35" s="652"/>
      <c r="E35" s="653" t="str">
        <f>IF('各会計、関係団体の財政状況及び健全化判断比率'!B8="","",'各会計、関係団体の財政状況及び健全化判断比率'!B8)</f>
        <v>狭山市駅東口土地区画整理事業特別会計</v>
      </c>
      <c r="F35" s="653"/>
      <c r="G35" s="653"/>
      <c r="H35" s="653"/>
      <c r="I35" s="653"/>
      <c r="J35" s="653"/>
      <c r="K35" s="653"/>
      <c r="L35" s="653"/>
      <c r="M35" s="653"/>
      <c r="N35" s="653"/>
      <c r="O35" s="653"/>
      <c r="P35" s="653"/>
      <c r="Q35" s="653"/>
      <c r="R35" s="653"/>
      <c r="S35" s="653"/>
      <c r="T35" s="190"/>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190"/>
      <c r="AM35" s="652">
        <f t="shared" ref="AM35:AM43" si="0">IF(AO35="","",AM34+1)</f>
        <v>7</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190"/>
      <c r="BE35" s="652" t="str">
        <f t="shared" ref="BE35:BE43" si="1">IF(BG35="","",BE34+1)</f>
        <v/>
      </c>
      <c r="BF35" s="652"/>
      <c r="BG35" s="653"/>
      <c r="BH35" s="653"/>
      <c r="BI35" s="653"/>
      <c r="BJ35" s="653"/>
      <c r="BK35" s="653"/>
      <c r="BL35" s="653"/>
      <c r="BM35" s="653"/>
      <c r="BN35" s="653"/>
      <c r="BO35" s="653"/>
      <c r="BP35" s="653"/>
      <c r="BQ35" s="653"/>
      <c r="BR35" s="653"/>
      <c r="BS35" s="653"/>
      <c r="BT35" s="653"/>
      <c r="BU35" s="653"/>
      <c r="BV35" s="190"/>
      <c r="BW35" s="652">
        <f t="shared" ref="BW35:BW43" si="2">IF(BY35="","",BW34+1)</f>
        <v>9</v>
      </c>
      <c r="BX35" s="652"/>
      <c r="BY35" s="653" t="str">
        <f>IF('各会計、関係団体の財政状況及び健全化判断比率'!B69="","",'各会計、関係団体の財政状況及び健全化判断比率'!B69)</f>
        <v>埼玉県後期高齢者医療広域連合</v>
      </c>
      <c r="BZ35" s="653"/>
      <c r="CA35" s="653"/>
      <c r="CB35" s="653"/>
      <c r="CC35" s="653"/>
      <c r="CD35" s="653"/>
      <c r="CE35" s="653"/>
      <c r="CF35" s="653"/>
      <c r="CG35" s="653"/>
      <c r="CH35" s="653"/>
      <c r="CI35" s="653"/>
      <c r="CJ35" s="653"/>
      <c r="CK35" s="653"/>
      <c r="CL35" s="653"/>
      <c r="CM35" s="653"/>
      <c r="CN35" s="190"/>
      <c r="CO35" s="652">
        <f t="shared" ref="CO35:CO43" si="3">IF(CQ35="","",CO34+1)</f>
        <v>17</v>
      </c>
      <c r="CP35" s="652"/>
      <c r="CQ35" s="653" t="str">
        <f>IF('各会計、関係団体の財政状況及び健全化判断比率'!BS8="","",'各会計、関係団体の財政状況及び健全化判断比率'!BS8)</f>
        <v>狭山市勤労者福祉サービスセンター</v>
      </c>
      <c r="CR35" s="653"/>
      <c r="CS35" s="653"/>
      <c r="CT35" s="653"/>
      <c r="CU35" s="653"/>
      <c r="CV35" s="653"/>
      <c r="CW35" s="653"/>
      <c r="CX35" s="653"/>
      <c r="CY35" s="653"/>
      <c r="CZ35" s="653"/>
      <c r="DA35" s="653"/>
      <c r="DB35" s="653"/>
      <c r="DC35" s="653"/>
      <c r="DD35" s="653"/>
      <c r="DE35" s="653"/>
      <c r="DF35" s="187"/>
      <c r="DG35" s="654" t="str">
        <f>IF('各会計、関係団体の財政状況及び健全化判断比率'!BR8="","",'各会計、関係団体の財政状況及び健全化判断比率'!BR8)</f>
        <v/>
      </c>
      <c r="DH35" s="654"/>
      <c r="DI35" s="194"/>
      <c r="DJ35" s="162"/>
      <c r="DK35" s="162"/>
      <c r="DL35" s="162"/>
      <c r="DM35" s="162"/>
      <c r="DN35" s="162"/>
      <c r="DO35" s="162"/>
    </row>
    <row r="36" spans="1:119" ht="32.25" customHeight="1" x14ac:dyDescent="0.15">
      <c r="A36" s="163"/>
      <c r="B36" s="189"/>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190"/>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190"/>
      <c r="AM36" s="652" t="str">
        <f t="shared" si="0"/>
        <v/>
      </c>
      <c r="AN36" s="652"/>
      <c r="AO36" s="653"/>
      <c r="AP36" s="653"/>
      <c r="AQ36" s="653"/>
      <c r="AR36" s="653"/>
      <c r="AS36" s="653"/>
      <c r="AT36" s="653"/>
      <c r="AU36" s="653"/>
      <c r="AV36" s="653"/>
      <c r="AW36" s="653"/>
      <c r="AX36" s="653"/>
      <c r="AY36" s="653"/>
      <c r="AZ36" s="653"/>
      <c r="BA36" s="653"/>
      <c r="BB36" s="653"/>
      <c r="BC36" s="653"/>
      <c r="BD36" s="190"/>
      <c r="BE36" s="652" t="str">
        <f t="shared" si="1"/>
        <v/>
      </c>
      <c r="BF36" s="652"/>
      <c r="BG36" s="653"/>
      <c r="BH36" s="653"/>
      <c r="BI36" s="653"/>
      <c r="BJ36" s="653"/>
      <c r="BK36" s="653"/>
      <c r="BL36" s="653"/>
      <c r="BM36" s="653"/>
      <c r="BN36" s="653"/>
      <c r="BO36" s="653"/>
      <c r="BP36" s="653"/>
      <c r="BQ36" s="653"/>
      <c r="BR36" s="653"/>
      <c r="BS36" s="653"/>
      <c r="BT36" s="653"/>
      <c r="BU36" s="653"/>
      <c r="BV36" s="190"/>
      <c r="BW36" s="652">
        <f t="shared" si="2"/>
        <v>10</v>
      </c>
      <c r="BX36" s="652"/>
      <c r="BY36" s="653" t="str">
        <f>IF('各会計、関係団体の財政状況及び健全化判断比率'!B70="","",'各会計、関係団体の財政状況及び健全化判断比率'!B70)</f>
        <v>埼玉県市町村総合事務組合</v>
      </c>
      <c r="BZ36" s="653"/>
      <c r="CA36" s="653"/>
      <c r="CB36" s="653"/>
      <c r="CC36" s="653"/>
      <c r="CD36" s="653"/>
      <c r="CE36" s="653"/>
      <c r="CF36" s="653"/>
      <c r="CG36" s="653"/>
      <c r="CH36" s="653"/>
      <c r="CI36" s="653"/>
      <c r="CJ36" s="653"/>
      <c r="CK36" s="653"/>
      <c r="CL36" s="653"/>
      <c r="CM36" s="653"/>
      <c r="CN36" s="190"/>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187"/>
      <c r="DG36" s="654" t="str">
        <f>IF('各会計、関係団体の財政状況及び健全化判断比率'!BR9="","",'各会計、関係団体の財政状況及び健全化判断比率'!BR9)</f>
        <v/>
      </c>
      <c r="DH36" s="654"/>
      <c r="DI36" s="194"/>
      <c r="DJ36" s="162"/>
      <c r="DK36" s="162"/>
      <c r="DL36" s="162"/>
      <c r="DM36" s="162"/>
      <c r="DN36" s="162"/>
      <c r="DO36" s="162"/>
    </row>
    <row r="37" spans="1:119" ht="32.25" customHeight="1" x14ac:dyDescent="0.15">
      <c r="A37" s="163"/>
      <c r="B37" s="189"/>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190"/>
      <c r="U37" s="652" t="str">
        <f t="shared" si="4"/>
        <v/>
      </c>
      <c r="V37" s="652"/>
      <c r="W37" s="653"/>
      <c r="X37" s="653"/>
      <c r="Y37" s="653"/>
      <c r="Z37" s="653"/>
      <c r="AA37" s="653"/>
      <c r="AB37" s="653"/>
      <c r="AC37" s="653"/>
      <c r="AD37" s="653"/>
      <c r="AE37" s="653"/>
      <c r="AF37" s="653"/>
      <c r="AG37" s="653"/>
      <c r="AH37" s="653"/>
      <c r="AI37" s="653"/>
      <c r="AJ37" s="653"/>
      <c r="AK37" s="653"/>
      <c r="AL37" s="190"/>
      <c r="AM37" s="652" t="str">
        <f t="shared" si="0"/>
        <v/>
      </c>
      <c r="AN37" s="652"/>
      <c r="AO37" s="653"/>
      <c r="AP37" s="653"/>
      <c r="AQ37" s="653"/>
      <c r="AR37" s="653"/>
      <c r="AS37" s="653"/>
      <c r="AT37" s="653"/>
      <c r="AU37" s="653"/>
      <c r="AV37" s="653"/>
      <c r="AW37" s="653"/>
      <c r="AX37" s="653"/>
      <c r="AY37" s="653"/>
      <c r="AZ37" s="653"/>
      <c r="BA37" s="653"/>
      <c r="BB37" s="653"/>
      <c r="BC37" s="653"/>
      <c r="BD37" s="190"/>
      <c r="BE37" s="652" t="str">
        <f t="shared" si="1"/>
        <v/>
      </c>
      <c r="BF37" s="652"/>
      <c r="BG37" s="653"/>
      <c r="BH37" s="653"/>
      <c r="BI37" s="653"/>
      <c r="BJ37" s="653"/>
      <c r="BK37" s="653"/>
      <c r="BL37" s="653"/>
      <c r="BM37" s="653"/>
      <c r="BN37" s="653"/>
      <c r="BO37" s="653"/>
      <c r="BP37" s="653"/>
      <c r="BQ37" s="653"/>
      <c r="BR37" s="653"/>
      <c r="BS37" s="653"/>
      <c r="BT37" s="653"/>
      <c r="BU37" s="653"/>
      <c r="BV37" s="190"/>
      <c r="BW37" s="652">
        <f t="shared" si="2"/>
        <v>11</v>
      </c>
      <c r="BX37" s="652"/>
      <c r="BY37" s="653" t="str">
        <f>IF('各会計、関係団体の財政状況及び健全化判断比率'!B71="","",'各会計、関係団体の財政状況及び健全化判断比率'!B71)</f>
        <v>埼玉県市町村総合事務組合</v>
      </c>
      <c r="BZ37" s="653"/>
      <c r="CA37" s="653"/>
      <c r="CB37" s="653"/>
      <c r="CC37" s="653"/>
      <c r="CD37" s="653"/>
      <c r="CE37" s="653"/>
      <c r="CF37" s="653"/>
      <c r="CG37" s="653"/>
      <c r="CH37" s="653"/>
      <c r="CI37" s="653"/>
      <c r="CJ37" s="653"/>
      <c r="CK37" s="653"/>
      <c r="CL37" s="653"/>
      <c r="CM37" s="653"/>
      <c r="CN37" s="190"/>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187"/>
      <c r="DG37" s="654" t="str">
        <f>IF('各会計、関係団体の財政状況及び健全化判断比率'!BR10="","",'各会計、関係団体の財政状況及び健全化判断比率'!BR10)</f>
        <v/>
      </c>
      <c r="DH37" s="654"/>
      <c r="DI37" s="194"/>
      <c r="DJ37" s="162"/>
      <c r="DK37" s="162"/>
      <c r="DL37" s="162"/>
      <c r="DM37" s="162"/>
      <c r="DN37" s="162"/>
      <c r="DO37" s="162"/>
    </row>
    <row r="38" spans="1:119" ht="32.25" customHeight="1" x14ac:dyDescent="0.15">
      <c r="A38" s="163"/>
      <c r="B38" s="189"/>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190"/>
      <c r="U38" s="652" t="str">
        <f t="shared" si="4"/>
        <v/>
      </c>
      <c r="V38" s="652"/>
      <c r="W38" s="653"/>
      <c r="X38" s="653"/>
      <c r="Y38" s="653"/>
      <c r="Z38" s="653"/>
      <c r="AA38" s="653"/>
      <c r="AB38" s="653"/>
      <c r="AC38" s="653"/>
      <c r="AD38" s="653"/>
      <c r="AE38" s="653"/>
      <c r="AF38" s="653"/>
      <c r="AG38" s="653"/>
      <c r="AH38" s="653"/>
      <c r="AI38" s="653"/>
      <c r="AJ38" s="653"/>
      <c r="AK38" s="653"/>
      <c r="AL38" s="190"/>
      <c r="AM38" s="652" t="str">
        <f t="shared" si="0"/>
        <v/>
      </c>
      <c r="AN38" s="652"/>
      <c r="AO38" s="653"/>
      <c r="AP38" s="653"/>
      <c r="AQ38" s="653"/>
      <c r="AR38" s="653"/>
      <c r="AS38" s="653"/>
      <c r="AT38" s="653"/>
      <c r="AU38" s="653"/>
      <c r="AV38" s="653"/>
      <c r="AW38" s="653"/>
      <c r="AX38" s="653"/>
      <c r="AY38" s="653"/>
      <c r="AZ38" s="653"/>
      <c r="BA38" s="653"/>
      <c r="BB38" s="653"/>
      <c r="BC38" s="653"/>
      <c r="BD38" s="190"/>
      <c r="BE38" s="652" t="str">
        <f t="shared" si="1"/>
        <v/>
      </c>
      <c r="BF38" s="652"/>
      <c r="BG38" s="653"/>
      <c r="BH38" s="653"/>
      <c r="BI38" s="653"/>
      <c r="BJ38" s="653"/>
      <c r="BK38" s="653"/>
      <c r="BL38" s="653"/>
      <c r="BM38" s="653"/>
      <c r="BN38" s="653"/>
      <c r="BO38" s="653"/>
      <c r="BP38" s="653"/>
      <c r="BQ38" s="653"/>
      <c r="BR38" s="653"/>
      <c r="BS38" s="653"/>
      <c r="BT38" s="653"/>
      <c r="BU38" s="653"/>
      <c r="BV38" s="190"/>
      <c r="BW38" s="652">
        <f t="shared" si="2"/>
        <v>12</v>
      </c>
      <c r="BX38" s="652"/>
      <c r="BY38" s="653" t="str">
        <f>IF('各会計、関係団体の財政状況及び健全化判断比率'!B72="","",'各会計、関係団体の財政状況及び健全化判断比率'!B72)</f>
        <v>彩の国さいたま人づくり広域連合</v>
      </c>
      <c r="BZ38" s="653"/>
      <c r="CA38" s="653"/>
      <c r="CB38" s="653"/>
      <c r="CC38" s="653"/>
      <c r="CD38" s="653"/>
      <c r="CE38" s="653"/>
      <c r="CF38" s="653"/>
      <c r="CG38" s="653"/>
      <c r="CH38" s="653"/>
      <c r="CI38" s="653"/>
      <c r="CJ38" s="653"/>
      <c r="CK38" s="653"/>
      <c r="CL38" s="653"/>
      <c r="CM38" s="653"/>
      <c r="CN38" s="190"/>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187"/>
      <c r="DG38" s="654" t="str">
        <f>IF('各会計、関係団体の財政状況及び健全化判断比率'!BR11="","",'各会計、関係団体の財政状況及び健全化判断比率'!BR11)</f>
        <v/>
      </c>
      <c r="DH38" s="654"/>
      <c r="DI38" s="194"/>
      <c r="DJ38" s="162"/>
      <c r="DK38" s="162"/>
      <c r="DL38" s="162"/>
      <c r="DM38" s="162"/>
      <c r="DN38" s="162"/>
      <c r="DO38" s="162"/>
    </row>
    <row r="39" spans="1:119" ht="32.25" customHeight="1" x14ac:dyDescent="0.15">
      <c r="A39" s="163"/>
      <c r="B39" s="189"/>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190"/>
      <c r="U39" s="652" t="str">
        <f t="shared" si="4"/>
        <v/>
      </c>
      <c r="V39" s="652"/>
      <c r="W39" s="653"/>
      <c r="X39" s="653"/>
      <c r="Y39" s="653"/>
      <c r="Z39" s="653"/>
      <c r="AA39" s="653"/>
      <c r="AB39" s="653"/>
      <c r="AC39" s="653"/>
      <c r="AD39" s="653"/>
      <c r="AE39" s="653"/>
      <c r="AF39" s="653"/>
      <c r="AG39" s="653"/>
      <c r="AH39" s="653"/>
      <c r="AI39" s="653"/>
      <c r="AJ39" s="653"/>
      <c r="AK39" s="653"/>
      <c r="AL39" s="190"/>
      <c r="AM39" s="652" t="str">
        <f t="shared" si="0"/>
        <v/>
      </c>
      <c r="AN39" s="652"/>
      <c r="AO39" s="653"/>
      <c r="AP39" s="653"/>
      <c r="AQ39" s="653"/>
      <c r="AR39" s="653"/>
      <c r="AS39" s="653"/>
      <c r="AT39" s="653"/>
      <c r="AU39" s="653"/>
      <c r="AV39" s="653"/>
      <c r="AW39" s="653"/>
      <c r="AX39" s="653"/>
      <c r="AY39" s="653"/>
      <c r="AZ39" s="653"/>
      <c r="BA39" s="653"/>
      <c r="BB39" s="653"/>
      <c r="BC39" s="653"/>
      <c r="BD39" s="190"/>
      <c r="BE39" s="652" t="str">
        <f t="shared" si="1"/>
        <v/>
      </c>
      <c r="BF39" s="652"/>
      <c r="BG39" s="653"/>
      <c r="BH39" s="653"/>
      <c r="BI39" s="653"/>
      <c r="BJ39" s="653"/>
      <c r="BK39" s="653"/>
      <c r="BL39" s="653"/>
      <c r="BM39" s="653"/>
      <c r="BN39" s="653"/>
      <c r="BO39" s="653"/>
      <c r="BP39" s="653"/>
      <c r="BQ39" s="653"/>
      <c r="BR39" s="653"/>
      <c r="BS39" s="653"/>
      <c r="BT39" s="653"/>
      <c r="BU39" s="653"/>
      <c r="BV39" s="190"/>
      <c r="BW39" s="652">
        <f t="shared" si="2"/>
        <v>13</v>
      </c>
      <c r="BX39" s="652"/>
      <c r="BY39" s="653" t="str">
        <f>IF('各会計、関係団体の財政状況及び健全化判断比率'!B73="","",'各会計、関係団体の財政状況及び健全化判断比率'!B73)</f>
        <v>埼玉県都市競艇組合</v>
      </c>
      <c r="BZ39" s="653"/>
      <c r="CA39" s="653"/>
      <c r="CB39" s="653"/>
      <c r="CC39" s="653"/>
      <c r="CD39" s="653"/>
      <c r="CE39" s="653"/>
      <c r="CF39" s="653"/>
      <c r="CG39" s="653"/>
      <c r="CH39" s="653"/>
      <c r="CI39" s="653"/>
      <c r="CJ39" s="653"/>
      <c r="CK39" s="653"/>
      <c r="CL39" s="653"/>
      <c r="CM39" s="653"/>
      <c r="CN39" s="190"/>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187"/>
      <c r="DG39" s="654" t="str">
        <f>IF('各会計、関係団体の財政状況及び健全化判断比率'!BR12="","",'各会計、関係団体の財政状況及び健全化判断比率'!BR12)</f>
        <v/>
      </c>
      <c r="DH39" s="654"/>
      <c r="DI39" s="194"/>
      <c r="DJ39" s="162"/>
      <c r="DK39" s="162"/>
      <c r="DL39" s="162"/>
      <c r="DM39" s="162"/>
      <c r="DN39" s="162"/>
      <c r="DO39" s="162"/>
    </row>
    <row r="40" spans="1:119" ht="32.25" customHeight="1" x14ac:dyDescent="0.15">
      <c r="A40" s="163"/>
      <c r="B40" s="189"/>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190"/>
      <c r="U40" s="652" t="str">
        <f t="shared" si="4"/>
        <v/>
      </c>
      <c r="V40" s="652"/>
      <c r="W40" s="653"/>
      <c r="X40" s="653"/>
      <c r="Y40" s="653"/>
      <c r="Z40" s="653"/>
      <c r="AA40" s="653"/>
      <c r="AB40" s="653"/>
      <c r="AC40" s="653"/>
      <c r="AD40" s="653"/>
      <c r="AE40" s="653"/>
      <c r="AF40" s="653"/>
      <c r="AG40" s="653"/>
      <c r="AH40" s="653"/>
      <c r="AI40" s="653"/>
      <c r="AJ40" s="653"/>
      <c r="AK40" s="653"/>
      <c r="AL40" s="190"/>
      <c r="AM40" s="652" t="str">
        <f t="shared" si="0"/>
        <v/>
      </c>
      <c r="AN40" s="652"/>
      <c r="AO40" s="653"/>
      <c r="AP40" s="653"/>
      <c r="AQ40" s="653"/>
      <c r="AR40" s="653"/>
      <c r="AS40" s="653"/>
      <c r="AT40" s="653"/>
      <c r="AU40" s="653"/>
      <c r="AV40" s="653"/>
      <c r="AW40" s="653"/>
      <c r="AX40" s="653"/>
      <c r="AY40" s="653"/>
      <c r="AZ40" s="653"/>
      <c r="BA40" s="653"/>
      <c r="BB40" s="653"/>
      <c r="BC40" s="653"/>
      <c r="BD40" s="190"/>
      <c r="BE40" s="652" t="str">
        <f t="shared" si="1"/>
        <v/>
      </c>
      <c r="BF40" s="652"/>
      <c r="BG40" s="653"/>
      <c r="BH40" s="653"/>
      <c r="BI40" s="653"/>
      <c r="BJ40" s="653"/>
      <c r="BK40" s="653"/>
      <c r="BL40" s="653"/>
      <c r="BM40" s="653"/>
      <c r="BN40" s="653"/>
      <c r="BO40" s="653"/>
      <c r="BP40" s="653"/>
      <c r="BQ40" s="653"/>
      <c r="BR40" s="653"/>
      <c r="BS40" s="653"/>
      <c r="BT40" s="653"/>
      <c r="BU40" s="653"/>
      <c r="BV40" s="190"/>
      <c r="BW40" s="652">
        <f t="shared" si="2"/>
        <v>14</v>
      </c>
      <c r="BX40" s="652"/>
      <c r="BY40" s="653" t="str">
        <f>IF('各会計、関係団体の財政状況及び健全化判断比率'!B74="","",'各会計、関係団体の財政状況及び健全化判断比率'!B74)</f>
        <v>広域飯能斎場組合</v>
      </c>
      <c r="BZ40" s="653"/>
      <c r="CA40" s="653"/>
      <c r="CB40" s="653"/>
      <c r="CC40" s="653"/>
      <c r="CD40" s="653"/>
      <c r="CE40" s="653"/>
      <c r="CF40" s="653"/>
      <c r="CG40" s="653"/>
      <c r="CH40" s="653"/>
      <c r="CI40" s="653"/>
      <c r="CJ40" s="653"/>
      <c r="CK40" s="653"/>
      <c r="CL40" s="653"/>
      <c r="CM40" s="653"/>
      <c r="CN40" s="190"/>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187"/>
      <c r="DG40" s="654" t="str">
        <f>IF('各会計、関係団体の財政状況及び健全化判断比率'!BR13="","",'各会計、関係団体の財政状況及び健全化判断比率'!BR13)</f>
        <v/>
      </c>
      <c r="DH40" s="654"/>
      <c r="DI40" s="194"/>
      <c r="DJ40" s="162"/>
      <c r="DK40" s="162"/>
      <c r="DL40" s="162"/>
      <c r="DM40" s="162"/>
      <c r="DN40" s="162"/>
      <c r="DO40" s="162"/>
    </row>
    <row r="41" spans="1:119" ht="32.25" customHeight="1" x14ac:dyDescent="0.15">
      <c r="A41" s="163"/>
      <c r="B41" s="189"/>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190"/>
      <c r="U41" s="652" t="str">
        <f t="shared" si="4"/>
        <v/>
      </c>
      <c r="V41" s="652"/>
      <c r="W41" s="653"/>
      <c r="X41" s="653"/>
      <c r="Y41" s="653"/>
      <c r="Z41" s="653"/>
      <c r="AA41" s="653"/>
      <c r="AB41" s="653"/>
      <c r="AC41" s="653"/>
      <c r="AD41" s="653"/>
      <c r="AE41" s="653"/>
      <c r="AF41" s="653"/>
      <c r="AG41" s="653"/>
      <c r="AH41" s="653"/>
      <c r="AI41" s="653"/>
      <c r="AJ41" s="653"/>
      <c r="AK41" s="653"/>
      <c r="AL41" s="190"/>
      <c r="AM41" s="652" t="str">
        <f t="shared" si="0"/>
        <v/>
      </c>
      <c r="AN41" s="652"/>
      <c r="AO41" s="653"/>
      <c r="AP41" s="653"/>
      <c r="AQ41" s="653"/>
      <c r="AR41" s="653"/>
      <c r="AS41" s="653"/>
      <c r="AT41" s="653"/>
      <c r="AU41" s="653"/>
      <c r="AV41" s="653"/>
      <c r="AW41" s="653"/>
      <c r="AX41" s="653"/>
      <c r="AY41" s="653"/>
      <c r="AZ41" s="653"/>
      <c r="BA41" s="653"/>
      <c r="BB41" s="653"/>
      <c r="BC41" s="653"/>
      <c r="BD41" s="190"/>
      <c r="BE41" s="652" t="str">
        <f t="shared" si="1"/>
        <v/>
      </c>
      <c r="BF41" s="652"/>
      <c r="BG41" s="653"/>
      <c r="BH41" s="653"/>
      <c r="BI41" s="653"/>
      <c r="BJ41" s="653"/>
      <c r="BK41" s="653"/>
      <c r="BL41" s="653"/>
      <c r="BM41" s="653"/>
      <c r="BN41" s="653"/>
      <c r="BO41" s="653"/>
      <c r="BP41" s="653"/>
      <c r="BQ41" s="653"/>
      <c r="BR41" s="653"/>
      <c r="BS41" s="653"/>
      <c r="BT41" s="653"/>
      <c r="BU41" s="653"/>
      <c r="BV41" s="190"/>
      <c r="BW41" s="652">
        <f t="shared" si="2"/>
        <v>15</v>
      </c>
      <c r="BX41" s="652"/>
      <c r="BY41" s="653" t="str">
        <f>IF('各会計、関係団体の財政状況及び健全化判断比率'!B75="","",'各会計、関係団体の財政状況及び健全化判断比率'!B75)</f>
        <v>埼玉西部消防組合</v>
      </c>
      <c r="BZ41" s="653"/>
      <c r="CA41" s="653"/>
      <c r="CB41" s="653"/>
      <c r="CC41" s="653"/>
      <c r="CD41" s="653"/>
      <c r="CE41" s="653"/>
      <c r="CF41" s="653"/>
      <c r="CG41" s="653"/>
      <c r="CH41" s="653"/>
      <c r="CI41" s="653"/>
      <c r="CJ41" s="653"/>
      <c r="CK41" s="653"/>
      <c r="CL41" s="653"/>
      <c r="CM41" s="653"/>
      <c r="CN41" s="190"/>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187"/>
      <c r="DG41" s="654" t="str">
        <f>IF('各会計、関係団体の財政状況及び健全化判断比率'!BR14="","",'各会計、関係団体の財政状況及び健全化判断比率'!BR14)</f>
        <v/>
      </c>
      <c r="DH41" s="654"/>
      <c r="DI41" s="194"/>
      <c r="DJ41" s="162"/>
      <c r="DK41" s="162"/>
      <c r="DL41" s="162"/>
      <c r="DM41" s="162"/>
      <c r="DN41" s="162"/>
      <c r="DO41" s="162"/>
    </row>
    <row r="42" spans="1:119" ht="32.25" customHeight="1" x14ac:dyDescent="0.15">
      <c r="A42" s="162"/>
      <c r="B42" s="189"/>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190"/>
      <c r="U42" s="652" t="str">
        <f t="shared" si="4"/>
        <v/>
      </c>
      <c r="V42" s="652"/>
      <c r="W42" s="653"/>
      <c r="X42" s="653"/>
      <c r="Y42" s="653"/>
      <c r="Z42" s="653"/>
      <c r="AA42" s="653"/>
      <c r="AB42" s="653"/>
      <c r="AC42" s="653"/>
      <c r="AD42" s="653"/>
      <c r="AE42" s="653"/>
      <c r="AF42" s="653"/>
      <c r="AG42" s="653"/>
      <c r="AH42" s="653"/>
      <c r="AI42" s="653"/>
      <c r="AJ42" s="653"/>
      <c r="AK42" s="653"/>
      <c r="AL42" s="190"/>
      <c r="AM42" s="652" t="str">
        <f t="shared" si="0"/>
        <v/>
      </c>
      <c r="AN42" s="652"/>
      <c r="AO42" s="653"/>
      <c r="AP42" s="653"/>
      <c r="AQ42" s="653"/>
      <c r="AR42" s="653"/>
      <c r="AS42" s="653"/>
      <c r="AT42" s="653"/>
      <c r="AU42" s="653"/>
      <c r="AV42" s="653"/>
      <c r="AW42" s="653"/>
      <c r="AX42" s="653"/>
      <c r="AY42" s="653"/>
      <c r="AZ42" s="653"/>
      <c r="BA42" s="653"/>
      <c r="BB42" s="653"/>
      <c r="BC42" s="653"/>
      <c r="BD42" s="190"/>
      <c r="BE42" s="652" t="str">
        <f t="shared" si="1"/>
        <v/>
      </c>
      <c r="BF42" s="652"/>
      <c r="BG42" s="653"/>
      <c r="BH42" s="653"/>
      <c r="BI42" s="653"/>
      <c r="BJ42" s="653"/>
      <c r="BK42" s="653"/>
      <c r="BL42" s="653"/>
      <c r="BM42" s="653"/>
      <c r="BN42" s="653"/>
      <c r="BO42" s="653"/>
      <c r="BP42" s="653"/>
      <c r="BQ42" s="653"/>
      <c r="BR42" s="653"/>
      <c r="BS42" s="653"/>
      <c r="BT42" s="653"/>
      <c r="BU42" s="653"/>
      <c r="BV42" s="190"/>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190"/>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187"/>
      <c r="DG42" s="654" t="str">
        <f>IF('各会計、関係団体の財政状況及び健全化判断比率'!BR15="","",'各会計、関係団体の財政状況及び健全化判断比率'!BR15)</f>
        <v/>
      </c>
      <c r="DH42" s="654"/>
      <c r="DI42" s="194"/>
      <c r="DJ42" s="162"/>
      <c r="DK42" s="162"/>
      <c r="DL42" s="162"/>
      <c r="DM42" s="162"/>
      <c r="DN42" s="162"/>
      <c r="DO42" s="162"/>
    </row>
    <row r="43" spans="1:119" ht="32.25" customHeight="1" x14ac:dyDescent="0.15">
      <c r="A43" s="162"/>
      <c r="B43" s="189"/>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190"/>
      <c r="U43" s="652" t="str">
        <f t="shared" si="4"/>
        <v/>
      </c>
      <c r="V43" s="652"/>
      <c r="W43" s="653"/>
      <c r="X43" s="653"/>
      <c r="Y43" s="653"/>
      <c r="Z43" s="653"/>
      <c r="AA43" s="653"/>
      <c r="AB43" s="653"/>
      <c r="AC43" s="653"/>
      <c r="AD43" s="653"/>
      <c r="AE43" s="653"/>
      <c r="AF43" s="653"/>
      <c r="AG43" s="653"/>
      <c r="AH43" s="653"/>
      <c r="AI43" s="653"/>
      <c r="AJ43" s="653"/>
      <c r="AK43" s="653"/>
      <c r="AL43" s="190"/>
      <c r="AM43" s="652" t="str">
        <f t="shared" si="0"/>
        <v/>
      </c>
      <c r="AN43" s="652"/>
      <c r="AO43" s="653"/>
      <c r="AP43" s="653"/>
      <c r="AQ43" s="653"/>
      <c r="AR43" s="653"/>
      <c r="AS43" s="653"/>
      <c r="AT43" s="653"/>
      <c r="AU43" s="653"/>
      <c r="AV43" s="653"/>
      <c r="AW43" s="653"/>
      <c r="AX43" s="653"/>
      <c r="AY43" s="653"/>
      <c r="AZ43" s="653"/>
      <c r="BA43" s="653"/>
      <c r="BB43" s="653"/>
      <c r="BC43" s="653"/>
      <c r="BD43" s="190"/>
      <c r="BE43" s="652" t="str">
        <f t="shared" si="1"/>
        <v/>
      </c>
      <c r="BF43" s="652"/>
      <c r="BG43" s="653"/>
      <c r="BH43" s="653"/>
      <c r="BI43" s="653"/>
      <c r="BJ43" s="653"/>
      <c r="BK43" s="653"/>
      <c r="BL43" s="653"/>
      <c r="BM43" s="653"/>
      <c r="BN43" s="653"/>
      <c r="BO43" s="653"/>
      <c r="BP43" s="653"/>
      <c r="BQ43" s="653"/>
      <c r="BR43" s="653"/>
      <c r="BS43" s="653"/>
      <c r="BT43" s="653"/>
      <c r="BU43" s="653"/>
      <c r="BV43" s="190"/>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190"/>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187"/>
      <c r="DG43" s="654" t="str">
        <f>IF('各会計、関係団体の財政状況及び健全化判断比率'!BR16="","",'各会計、関係団体の財政状況及び健全化判断比率'!BR16)</f>
        <v/>
      </c>
      <c r="DH43" s="654"/>
      <c r="DI43" s="194"/>
      <c r="DJ43" s="162"/>
      <c r="DK43" s="162"/>
      <c r="DL43" s="162"/>
      <c r="DM43" s="162"/>
      <c r="DN43" s="162"/>
      <c r="DO43" s="162"/>
    </row>
    <row r="44" spans="1:119" ht="13.5" customHeight="1" thickBot="1" x14ac:dyDescent="0.2">
      <c r="A44" s="162"/>
      <c r="B44" s="195"/>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6"/>
      <c r="DF44" s="196"/>
      <c r="DG44" s="196"/>
      <c r="DH44" s="196"/>
      <c r="DI44" s="197"/>
      <c r="DJ44" s="162"/>
      <c r="DK44" s="162"/>
      <c r="DL44" s="162"/>
      <c r="DM44" s="162"/>
      <c r="DN44" s="162"/>
      <c r="DO44" s="162"/>
    </row>
    <row r="45" spans="1:119"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row>
    <row r="46" spans="1:119" x14ac:dyDescent="0.15">
      <c r="B46" s="162" t="s">
        <v>204</v>
      </c>
      <c r="C46" s="162"/>
      <c r="D46" s="162"/>
      <c r="E46" s="162" t="s">
        <v>205</v>
      </c>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row>
    <row r="47" spans="1:119" x14ac:dyDescent="0.15">
      <c r="B47" s="162"/>
      <c r="C47" s="162"/>
      <c r="D47" s="162"/>
      <c r="E47" s="162" t="s">
        <v>206</v>
      </c>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row>
    <row r="48" spans="1:119" x14ac:dyDescent="0.15">
      <c r="B48" s="162"/>
      <c r="C48" s="162"/>
      <c r="D48" s="162"/>
      <c r="E48" s="162" t="s">
        <v>207</v>
      </c>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row>
    <row r="49" spans="5:5" x14ac:dyDescent="0.15">
      <c r="E49" s="198" t="s">
        <v>208</v>
      </c>
    </row>
    <row r="50" spans="5:5" x14ac:dyDescent="0.15">
      <c r="E50" s="164" t="s">
        <v>209</v>
      </c>
    </row>
    <row r="51" spans="5:5" x14ac:dyDescent="0.15">
      <c r="E51" s="164" t="s">
        <v>210</v>
      </c>
    </row>
    <row r="52" spans="5:5" x14ac:dyDescent="0.15">
      <c r="E52" s="164"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jjnO77NiHdA8L07LiTSOW/BO7rx+HFjsXkOBOFDB37FU5MSv9ChxEHVfA258KvrbgQwU8u7dApR3B7Zcf4mWg==" saltValue="Wv9QLw/mY8aeWcpXMLr7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19" sqref="AP19:BN19"/>
    </sheetView>
  </sheetViews>
  <sheetFormatPr defaultColWidth="0" defaultRowHeight="11.25" customHeight="1" zeroHeight="1" x14ac:dyDescent="0.15"/>
  <cols>
    <col min="1" max="95" width="1.625" style="202" customWidth="1"/>
    <col min="96" max="133" width="1.625" style="218" customWidth="1"/>
    <col min="134" max="143" width="1.625" style="202" customWidth="1"/>
    <col min="144" max="16384" width="0" style="202" hidden="1"/>
  </cols>
  <sheetData>
    <row r="1" spans="2:143" ht="22.5" customHeight="1" thickBot="1" x14ac:dyDescent="0.2">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655" t="s">
        <v>212</v>
      </c>
      <c r="DI1" s="656"/>
      <c r="DJ1" s="656"/>
      <c r="DK1" s="656"/>
      <c r="DL1" s="656"/>
      <c r="DM1" s="656"/>
      <c r="DN1" s="657"/>
      <c r="DO1" s="202"/>
      <c r="DP1" s="655" t="s">
        <v>213</v>
      </c>
      <c r="DQ1" s="656"/>
      <c r="DR1" s="656"/>
      <c r="DS1" s="656"/>
      <c r="DT1" s="656"/>
      <c r="DU1" s="656"/>
      <c r="DV1" s="656"/>
      <c r="DW1" s="656"/>
      <c r="DX1" s="656"/>
      <c r="DY1" s="656"/>
      <c r="DZ1" s="656"/>
      <c r="EA1" s="656"/>
      <c r="EB1" s="656"/>
      <c r="EC1" s="657"/>
      <c r="ED1" s="200"/>
      <c r="EE1" s="200"/>
      <c r="EF1" s="200"/>
      <c r="EG1" s="200"/>
      <c r="EH1" s="200"/>
      <c r="EI1" s="200"/>
      <c r="EJ1" s="200"/>
      <c r="EK1" s="200"/>
      <c r="EL1" s="200"/>
      <c r="EM1" s="200"/>
    </row>
    <row r="2" spans="2:143" ht="22.5" customHeight="1" x14ac:dyDescent="0.15">
      <c r="B2" s="203" t="s">
        <v>214</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06" customFormat="1" ht="11.25" customHeight="1" x14ac:dyDescent="0.15">
      <c r="B5" s="665" t="s">
        <v>225</v>
      </c>
      <c r="C5" s="666"/>
      <c r="D5" s="666"/>
      <c r="E5" s="666"/>
      <c r="F5" s="666"/>
      <c r="G5" s="666"/>
      <c r="H5" s="666"/>
      <c r="I5" s="666"/>
      <c r="J5" s="666"/>
      <c r="K5" s="666"/>
      <c r="L5" s="666"/>
      <c r="M5" s="666"/>
      <c r="N5" s="666"/>
      <c r="O5" s="666"/>
      <c r="P5" s="666"/>
      <c r="Q5" s="667"/>
      <c r="R5" s="668">
        <v>21955078</v>
      </c>
      <c r="S5" s="669"/>
      <c r="T5" s="669"/>
      <c r="U5" s="669"/>
      <c r="V5" s="669"/>
      <c r="W5" s="669"/>
      <c r="X5" s="669"/>
      <c r="Y5" s="670"/>
      <c r="Z5" s="671">
        <v>48.2</v>
      </c>
      <c r="AA5" s="671"/>
      <c r="AB5" s="671"/>
      <c r="AC5" s="671"/>
      <c r="AD5" s="672">
        <v>20957216</v>
      </c>
      <c r="AE5" s="672"/>
      <c r="AF5" s="672"/>
      <c r="AG5" s="672"/>
      <c r="AH5" s="672"/>
      <c r="AI5" s="672"/>
      <c r="AJ5" s="672"/>
      <c r="AK5" s="672"/>
      <c r="AL5" s="673">
        <v>77.400000000000006</v>
      </c>
      <c r="AM5" s="674"/>
      <c r="AN5" s="674"/>
      <c r="AO5" s="675"/>
      <c r="AP5" s="665" t="s">
        <v>226</v>
      </c>
      <c r="AQ5" s="666"/>
      <c r="AR5" s="666"/>
      <c r="AS5" s="666"/>
      <c r="AT5" s="666"/>
      <c r="AU5" s="666"/>
      <c r="AV5" s="666"/>
      <c r="AW5" s="666"/>
      <c r="AX5" s="666"/>
      <c r="AY5" s="666"/>
      <c r="AZ5" s="666"/>
      <c r="BA5" s="666"/>
      <c r="BB5" s="666"/>
      <c r="BC5" s="666"/>
      <c r="BD5" s="666"/>
      <c r="BE5" s="666"/>
      <c r="BF5" s="667"/>
      <c r="BG5" s="679">
        <v>20957216</v>
      </c>
      <c r="BH5" s="680"/>
      <c r="BI5" s="680"/>
      <c r="BJ5" s="680"/>
      <c r="BK5" s="680"/>
      <c r="BL5" s="680"/>
      <c r="BM5" s="680"/>
      <c r="BN5" s="681"/>
      <c r="BO5" s="682">
        <v>95.5</v>
      </c>
      <c r="BP5" s="682"/>
      <c r="BQ5" s="682"/>
      <c r="BR5" s="682"/>
      <c r="BS5" s="683" t="s">
        <v>126</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305669</v>
      </c>
      <c r="S6" s="680"/>
      <c r="T6" s="680"/>
      <c r="U6" s="680"/>
      <c r="V6" s="680"/>
      <c r="W6" s="680"/>
      <c r="X6" s="680"/>
      <c r="Y6" s="681"/>
      <c r="Z6" s="682">
        <v>0.7</v>
      </c>
      <c r="AA6" s="682"/>
      <c r="AB6" s="682"/>
      <c r="AC6" s="682"/>
      <c r="AD6" s="683">
        <v>305669</v>
      </c>
      <c r="AE6" s="683"/>
      <c r="AF6" s="683"/>
      <c r="AG6" s="683"/>
      <c r="AH6" s="683"/>
      <c r="AI6" s="683"/>
      <c r="AJ6" s="683"/>
      <c r="AK6" s="683"/>
      <c r="AL6" s="684">
        <v>1.1000000000000001</v>
      </c>
      <c r="AM6" s="685"/>
      <c r="AN6" s="685"/>
      <c r="AO6" s="686"/>
      <c r="AP6" s="676" t="s">
        <v>231</v>
      </c>
      <c r="AQ6" s="677"/>
      <c r="AR6" s="677"/>
      <c r="AS6" s="677"/>
      <c r="AT6" s="677"/>
      <c r="AU6" s="677"/>
      <c r="AV6" s="677"/>
      <c r="AW6" s="677"/>
      <c r="AX6" s="677"/>
      <c r="AY6" s="677"/>
      <c r="AZ6" s="677"/>
      <c r="BA6" s="677"/>
      <c r="BB6" s="677"/>
      <c r="BC6" s="677"/>
      <c r="BD6" s="677"/>
      <c r="BE6" s="677"/>
      <c r="BF6" s="678"/>
      <c r="BG6" s="679">
        <v>20957216</v>
      </c>
      <c r="BH6" s="680"/>
      <c r="BI6" s="680"/>
      <c r="BJ6" s="680"/>
      <c r="BK6" s="680"/>
      <c r="BL6" s="680"/>
      <c r="BM6" s="680"/>
      <c r="BN6" s="681"/>
      <c r="BO6" s="682">
        <v>95.5</v>
      </c>
      <c r="BP6" s="682"/>
      <c r="BQ6" s="682"/>
      <c r="BR6" s="682"/>
      <c r="BS6" s="683" t="s">
        <v>126</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309352</v>
      </c>
      <c r="CS6" s="680"/>
      <c r="CT6" s="680"/>
      <c r="CU6" s="680"/>
      <c r="CV6" s="680"/>
      <c r="CW6" s="680"/>
      <c r="CX6" s="680"/>
      <c r="CY6" s="681"/>
      <c r="CZ6" s="673">
        <v>0.7</v>
      </c>
      <c r="DA6" s="674"/>
      <c r="DB6" s="674"/>
      <c r="DC6" s="693"/>
      <c r="DD6" s="688">
        <v>3877</v>
      </c>
      <c r="DE6" s="680"/>
      <c r="DF6" s="680"/>
      <c r="DG6" s="680"/>
      <c r="DH6" s="680"/>
      <c r="DI6" s="680"/>
      <c r="DJ6" s="680"/>
      <c r="DK6" s="680"/>
      <c r="DL6" s="680"/>
      <c r="DM6" s="680"/>
      <c r="DN6" s="680"/>
      <c r="DO6" s="680"/>
      <c r="DP6" s="681"/>
      <c r="DQ6" s="688">
        <v>309352</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30958</v>
      </c>
      <c r="S7" s="680"/>
      <c r="T7" s="680"/>
      <c r="U7" s="680"/>
      <c r="V7" s="680"/>
      <c r="W7" s="680"/>
      <c r="X7" s="680"/>
      <c r="Y7" s="681"/>
      <c r="Z7" s="682">
        <v>0.1</v>
      </c>
      <c r="AA7" s="682"/>
      <c r="AB7" s="682"/>
      <c r="AC7" s="682"/>
      <c r="AD7" s="683">
        <v>30958</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10449601</v>
      </c>
      <c r="BH7" s="680"/>
      <c r="BI7" s="680"/>
      <c r="BJ7" s="680"/>
      <c r="BK7" s="680"/>
      <c r="BL7" s="680"/>
      <c r="BM7" s="680"/>
      <c r="BN7" s="681"/>
      <c r="BO7" s="682">
        <v>47.6</v>
      </c>
      <c r="BP7" s="682"/>
      <c r="BQ7" s="682"/>
      <c r="BR7" s="682"/>
      <c r="BS7" s="683" t="s">
        <v>134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5351234</v>
      </c>
      <c r="CS7" s="680"/>
      <c r="CT7" s="680"/>
      <c r="CU7" s="680"/>
      <c r="CV7" s="680"/>
      <c r="CW7" s="680"/>
      <c r="CX7" s="680"/>
      <c r="CY7" s="681"/>
      <c r="CZ7" s="682">
        <v>12.2</v>
      </c>
      <c r="DA7" s="682"/>
      <c r="DB7" s="682"/>
      <c r="DC7" s="682"/>
      <c r="DD7" s="688">
        <v>373105</v>
      </c>
      <c r="DE7" s="680"/>
      <c r="DF7" s="680"/>
      <c r="DG7" s="680"/>
      <c r="DH7" s="680"/>
      <c r="DI7" s="680"/>
      <c r="DJ7" s="680"/>
      <c r="DK7" s="680"/>
      <c r="DL7" s="680"/>
      <c r="DM7" s="680"/>
      <c r="DN7" s="680"/>
      <c r="DO7" s="680"/>
      <c r="DP7" s="681"/>
      <c r="DQ7" s="688">
        <v>4684003</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85878</v>
      </c>
      <c r="S8" s="680"/>
      <c r="T8" s="680"/>
      <c r="U8" s="680"/>
      <c r="V8" s="680"/>
      <c r="W8" s="680"/>
      <c r="X8" s="680"/>
      <c r="Y8" s="681"/>
      <c r="Z8" s="682">
        <v>0.2</v>
      </c>
      <c r="AA8" s="682"/>
      <c r="AB8" s="682"/>
      <c r="AC8" s="682"/>
      <c r="AD8" s="683">
        <v>85878</v>
      </c>
      <c r="AE8" s="683"/>
      <c r="AF8" s="683"/>
      <c r="AG8" s="683"/>
      <c r="AH8" s="683"/>
      <c r="AI8" s="683"/>
      <c r="AJ8" s="683"/>
      <c r="AK8" s="683"/>
      <c r="AL8" s="684">
        <v>0.3</v>
      </c>
      <c r="AM8" s="685"/>
      <c r="AN8" s="685"/>
      <c r="AO8" s="686"/>
      <c r="AP8" s="676" t="s">
        <v>237</v>
      </c>
      <c r="AQ8" s="677"/>
      <c r="AR8" s="677"/>
      <c r="AS8" s="677"/>
      <c r="AT8" s="677"/>
      <c r="AU8" s="677"/>
      <c r="AV8" s="677"/>
      <c r="AW8" s="677"/>
      <c r="AX8" s="677"/>
      <c r="AY8" s="677"/>
      <c r="AZ8" s="677"/>
      <c r="BA8" s="677"/>
      <c r="BB8" s="677"/>
      <c r="BC8" s="677"/>
      <c r="BD8" s="677"/>
      <c r="BE8" s="677"/>
      <c r="BF8" s="678"/>
      <c r="BG8" s="679">
        <v>278437</v>
      </c>
      <c r="BH8" s="680"/>
      <c r="BI8" s="680"/>
      <c r="BJ8" s="680"/>
      <c r="BK8" s="680"/>
      <c r="BL8" s="680"/>
      <c r="BM8" s="680"/>
      <c r="BN8" s="681"/>
      <c r="BO8" s="682">
        <v>1.3</v>
      </c>
      <c r="BP8" s="682"/>
      <c r="BQ8" s="682"/>
      <c r="BR8" s="682"/>
      <c r="BS8" s="688" t="s">
        <v>238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18078087</v>
      </c>
      <c r="CS8" s="680"/>
      <c r="CT8" s="680"/>
      <c r="CU8" s="680"/>
      <c r="CV8" s="680"/>
      <c r="CW8" s="680"/>
      <c r="CX8" s="680"/>
      <c r="CY8" s="681"/>
      <c r="CZ8" s="682">
        <v>41.3</v>
      </c>
      <c r="DA8" s="682"/>
      <c r="DB8" s="682"/>
      <c r="DC8" s="682"/>
      <c r="DD8" s="688">
        <v>172518</v>
      </c>
      <c r="DE8" s="680"/>
      <c r="DF8" s="680"/>
      <c r="DG8" s="680"/>
      <c r="DH8" s="680"/>
      <c r="DI8" s="680"/>
      <c r="DJ8" s="680"/>
      <c r="DK8" s="680"/>
      <c r="DL8" s="680"/>
      <c r="DM8" s="680"/>
      <c r="DN8" s="680"/>
      <c r="DO8" s="680"/>
      <c r="DP8" s="681"/>
      <c r="DQ8" s="688">
        <v>9946519</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78820</v>
      </c>
      <c r="S9" s="680"/>
      <c r="T9" s="680"/>
      <c r="U9" s="680"/>
      <c r="V9" s="680"/>
      <c r="W9" s="680"/>
      <c r="X9" s="680"/>
      <c r="Y9" s="681"/>
      <c r="Z9" s="682">
        <v>0.2</v>
      </c>
      <c r="AA9" s="682"/>
      <c r="AB9" s="682"/>
      <c r="AC9" s="682"/>
      <c r="AD9" s="683">
        <v>78820</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8510767</v>
      </c>
      <c r="BH9" s="680"/>
      <c r="BI9" s="680"/>
      <c r="BJ9" s="680"/>
      <c r="BK9" s="680"/>
      <c r="BL9" s="680"/>
      <c r="BM9" s="680"/>
      <c r="BN9" s="681"/>
      <c r="BO9" s="682">
        <v>38.799999999999997</v>
      </c>
      <c r="BP9" s="682"/>
      <c r="BQ9" s="682"/>
      <c r="BR9" s="682"/>
      <c r="BS9" s="688" t="s">
        <v>126</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3825698</v>
      </c>
      <c r="CS9" s="680"/>
      <c r="CT9" s="680"/>
      <c r="CU9" s="680"/>
      <c r="CV9" s="680"/>
      <c r="CW9" s="680"/>
      <c r="CX9" s="680"/>
      <c r="CY9" s="681"/>
      <c r="CZ9" s="682">
        <v>8.6999999999999993</v>
      </c>
      <c r="DA9" s="682"/>
      <c r="DB9" s="682"/>
      <c r="DC9" s="682"/>
      <c r="DD9" s="688">
        <v>470779</v>
      </c>
      <c r="DE9" s="680"/>
      <c r="DF9" s="680"/>
      <c r="DG9" s="680"/>
      <c r="DH9" s="680"/>
      <c r="DI9" s="680"/>
      <c r="DJ9" s="680"/>
      <c r="DK9" s="680"/>
      <c r="DL9" s="680"/>
      <c r="DM9" s="680"/>
      <c r="DN9" s="680"/>
      <c r="DO9" s="680"/>
      <c r="DP9" s="681"/>
      <c r="DQ9" s="688">
        <v>3065144</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238</v>
      </c>
      <c r="AA10" s="682"/>
      <c r="AB10" s="682"/>
      <c r="AC10" s="682"/>
      <c r="AD10" s="683" t="s">
        <v>134</v>
      </c>
      <c r="AE10" s="683"/>
      <c r="AF10" s="683"/>
      <c r="AG10" s="683"/>
      <c r="AH10" s="683"/>
      <c r="AI10" s="683"/>
      <c r="AJ10" s="683"/>
      <c r="AK10" s="683"/>
      <c r="AL10" s="684" t="s">
        <v>126</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374217</v>
      </c>
      <c r="BH10" s="680"/>
      <c r="BI10" s="680"/>
      <c r="BJ10" s="680"/>
      <c r="BK10" s="680"/>
      <c r="BL10" s="680"/>
      <c r="BM10" s="680"/>
      <c r="BN10" s="681"/>
      <c r="BO10" s="682">
        <v>1.7</v>
      </c>
      <c r="BP10" s="682"/>
      <c r="BQ10" s="682"/>
      <c r="BR10" s="682"/>
      <c r="BS10" s="688" t="s">
        <v>134</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208621</v>
      </c>
      <c r="CS10" s="680"/>
      <c r="CT10" s="680"/>
      <c r="CU10" s="680"/>
      <c r="CV10" s="680"/>
      <c r="CW10" s="680"/>
      <c r="CX10" s="680"/>
      <c r="CY10" s="681"/>
      <c r="CZ10" s="682">
        <v>0.5</v>
      </c>
      <c r="DA10" s="682"/>
      <c r="DB10" s="682"/>
      <c r="DC10" s="682"/>
      <c r="DD10" s="688">
        <v>142660</v>
      </c>
      <c r="DE10" s="680"/>
      <c r="DF10" s="680"/>
      <c r="DG10" s="680"/>
      <c r="DH10" s="680"/>
      <c r="DI10" s="680"/>
      <c r="DJ10" s="680"/>
      <c r="DK10" s="680"/>
      <c r="DL10" s="680"/>
      <c r="DM10" s="680"/>
      <c r="DN10" s="680"/>
      <c r="DO10" s="680"/>
      <c r="DP10" s="681"/>
      <c r="DQ10" s="688">
        <v>73084</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238</v>
      </c>
      <c r="AA11" s="682"/>
      <c r="AB11" s="682"/>
      <c r="AC11" s="682"/>
      <c r="AD11" s="683" t="s">
        <v>134</v>
      </c>
      <c r="AE11" s="683"/>
      <c r="AF11" s="683"/>
      <c r="AG11" s="683"/>
      <c r="AH11" s="683"/>
      <c r="AI11" s="683"/>
      <c r="AJ11" s="683"/>
      <c r="AK11" s="683"/>
      <c r="AL11" s="684" t="s">
        <v>134</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1286180</v>
      </c>
      <c r="BH11" s="680"/>
      <c r="BI11" s="680"/>
      <c r="BJ11" s="680"/>
      <c r="BK11" s="680"/>
      <c r="BL11" s="680"/>
      <c r="BM11" s="680"/>
      <c r="BN11" s="681"/>
      <c r="BO11" s="682">
        <v>5.9</v>
      </c>
      <c r="BP11" s="682"/>
      <c r="BQ11" s="682"/>
      <c r="BR11" s="682"/>
      <c r="BS11" s="688" t="s">
        <v>238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190935</v>
      </c>
      <c r="CS11" s="680"/>
      <c r="CT11" s="680"/>
      <c r="CU11" s="680"/>
      <c r="CV11" s="680"/>
      <c r="CW11" s="680"/>
      <c r="CX11" s="680"/>
      <c r="CY11" s="681"/>
      <c r="CZ11" s="682">
        <v>0.4</v>
      </c>
      <c r="DA11" s="682"/>
      <c r="DB11" s="682"/>
      <c r="DC11" s="682"/>
      <c r="DD11" s="688">
        <v>18034</v>
      </c>
      <c r="DE11" s="680"/>
      <c r="DF11" s="680"/>
      <c r="DG11" s="680"/>
      <c r="DH11" s="680"/>
      <c r="DI11" s="680"/>
      <c r="DJ11" s="680"/>
      <c r="DK11" s="680"/>
      <c r="DL11" s="680"/>
      <c r="DM11" s="680"/>
      <c r="DN11" s="680"/>
      <c r="DO11" s="680"/>
      <c r="DP11" s="681"/>
      <c r="DQ11" s="688">
        <v>177868</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2865466</v>
      </c>
      <c r="S12" s="680"/>
      <c r="T12" s="680"/>
      <c r="U12" s="680"/>
      <c r="V12" s="680"/>
      <c r="W12" s="680"/>
      <c r="X12" s="680"/>
      <c r="Y12" s="681"/>
      <c r="Z12" s="682">
        <v>6.3</v>
      </c>
      <c r="AA12" s="682"/>
      <c r="AB12" s="682"/>
      <c r="AC12" s="682"/>
      <c r="AD12" s="683">
        <v>2865466</v>
      </c>
      <c r="AE12" s="683"/>
      <c r="AF12" s="683"/>
      <c r="AG12" s="683"/>
      <c r="AH12" s="683"/>
      <c r="AI12" s="683"/>
      <c r="AJ12" s="683"/>
      <c r="AK12" s="683"/>
      <c r="AL12" s="684">
        <v>10.6</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9311888</v>
      </c>
      <c r="BH12" s="680"/>
      <c r="BI12" s="680"/>
      <c r="BJ12" s="680"/>
      <c r="BK12" s="680"/>
      <c r="BL12" s="680"/>
      <c r="BM12" s="680"/>
      <c r="BN12" s="681"/>
      <c r="BO12" s="682">
        <v>42.4</v>
      </c>
      <c r="BP12" s="682"/>
      <c r="BQ12" s="682"/>
      <c r="BR12" s="682"/>
      <c r="BS12" s="688" t="s">
        <v>126</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670929</v>
      </c>
      <c r="CS12" s="680"/>
      <c r="CT12" s="680"/>
      <c r="CU12" s="680"/>
      <c r="CV12" s="680"/>
      <c r="CW12" s="680"/>
      <c r="CX12" s="680"/>
      <c r="CY12" s="681"/>
      <c r="CZ12" s="682">
        <v>1.5</v>
      </c>
      <c r="DA12" s="682"/>
      <c r="DB12" s="682"/>
      <c r="DC12" s="682"/>
      <c r="DD12" s="688">
        <v>54685</v>
      </c>
      <c r="DE12" s="680"/>
      <c r="DF12" s="680"/>
      <c r="DG12" s="680"/>
      <c r="DH12" s="680"/>
      <c r="DI12" s="680"/>
      <c r="DJ12" s="680"/>
      <c r="DK12" s="680"/>
      <c r="DL12" s="680"/>
      <c r="DM12" s="680"/>
      <c r="DN12" s="680"/>
      <c r="DO12" s="680"/>
      <c r="DP12" s="681"/>
      <c r="DQ12" s="688">
        <v>323500</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31151</v>
      </c>
      <c r="S13" s="680"/>
      <c r="T13" s="680"/>
      <c r="U13" s="680"/>
      <c r="V13" s="680"/>
      <c r="W13" s="680"/>
      <c r="X13" s="680"/>
      <c r="Y13" s="681"/>
      <c r="Z13" s="682">
        <v>0.1</v>
      </c>
      <c r="AA13" s="682"/>
      <c r="AB13" s="682"/>
      <c r="AC13" s="682"/>
      <c r="AD13" s="683">
        <v>31151</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9294149</v>
      </c>
      <c r="BH13" s="680"/>
      <c r="BI13" s="680"/>
      <c r="BJ13" s="680"/>
      <c r="BK13" s="680"/>
      <c r="BL13" s="680"/>
      <c r="BM13" s="680"/>
      <c r="BN13" s="681"/>
      <c r="BO13" s="682">
        <v>42.3</v>
      </c>
      <c r="BP13" s="682"/>
      <c r="BQ13" s="682"/>
      <c r="BR13" s="682"/>
      <c r="BS13" s="688" t="s">
        <v>126</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4832674</v>
      </c>
      <c r="CS13" s="680"/>
      <c r="CT13" s="680"/>
      <c r="CU13" s="680"/>
      <c r="CV13" s="680"/>
      <c r="CW13" s="680"/>
      <c r="CX13" s="680"/>
      <c r="CY13" s="681"/>
      <c r="CZ13" s="682">
        <v>11</v>
      </c>
      <c r="DA13" s="682"/>
      <c r="DB13" s="682"/>
      <c r="DC13" s="682"/>
      <c r="DD13" s="688">
        <v>1506349</v>
      </c>
      <c r="DE13" s="680"/>
      <c r="DF13" s="680"/>
      <c r="DG13" s="680"/>
      <c r="DH13" s="680"/>
      <c r="DI13" s="680"/>
      <c r="DJ13" s="680"/>
      <c r="DK13" s="680"/>
      <c r="DL13" s="680"/>
      <c r="DM13" s="680"/>
      <c r="DN13" s="680"/>
      <c r="DO13" s="680"/>
      <c r="DP13" s="681"/>
      <c r="DQ13" s="688">
        <v>3986612</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126</v>
      </c>
      <c r="AA14" s="682"/>
      <c r="AB14" s="682"/>
      <c r="AC14" s="682"/>
      <c r="AD14" s="683" t="s">
        <v>238</v>
      </c>
      <c r="AE14" s="683"/>
      <c r="AF14" s="683"/>
      <c r="AG14" s="683"/>
      <c r="AH14" s="683"/>
      <c r="AI14" s="683"/>
      <c r="AJ14" s="683"/>
      <c r="AK14" s="683"/>
      <c r="AL14" s="684" t="s">
        <v>126</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271620</v>
      </c>
      <c r="BH14" s="680"/>
      <c r="BI14" s="680"/>
      <c r="BJ14" s="680"/>
      <c r="BK14" s="680"/>
      <c r="BL14" s="680"/>
      <c r="BM14" s="680"/>
      <c r="BN14" s="681"/>
      <c r="BO14" s="682">
        <v>1.2</v>
      </c>
      <c r="BP14" s="682"/>
      <c r="BQ14" s="682"/>
      <c r="BR14" s="682"/>
      <c r="BS14" s="688" t="s">
        <v>126</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2114392</v>
      </c>
      <c r="CS14" s="680"/>
      <c r="CT14" s="680"/>
      <c r="CU14" s="680"/>
      <c r="CV14" s="680"/>
      <c r="CW14" s="680"/>
      <c r="CX14" s="680"/>
      <c r="CY14" s="681"/>
      <c r="CZ14" s="682">
        <v>4.8</v>
      </c>
      <c r="DA14" s="682"/>
      <c r="DB14" s="682"/>
      <c r="DC14" s="682"/>
      <c r="DD14" s="688">
        <v>90681</v>
      </c>
      <c r="DE14" s="680"/>
      <c r="DF14" s="680"/>
      <c r="DG14" s="680"/>
      <c r="DH14" s="680"/>
      <c r="DI14" s="680"/>
      <c r="DJ14" s="680"/>
      <c r="DK14" s="680"/>
      <c r="DL14" s="680"/>
      <c r="DM14" s="680"/>
      <c r="DN14" s="680"/>
      <c r="DO14" s="680"/>
      <c r="DP14" s="681"/>
      <c r="DQ14" s="688">
        <v>2064950</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129912</v>
      </c>
      <c r="S15" s="680"/>
      <c r="T15" s="680"/>
      <c r="U15" s="680"/>
      <c r="V15" s="680"/>
      <c r="W15" s="680"/>
      <c r="X15" s="680"/>
      <c r="Y15" s="681"/>
      <c r="Z15" s="682">
        <v>0.3</v>
      </c>
      <c r="AA15" s="682"/>
      <c r="AB15" s="682"/>
      <c r="AC15" s="682"/>
      <c r="AD15" s="683">
        <v>129912</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924107</v>
      </c>
      <c r="BH15" s="680"/>
      <c r="BI15" s="680"/>
      <c r="BJ15" s="680"/>
      <c r="BK15" s="680"/>
      <c r="BL15" s="680"/>
      <c r="BM15" s="680"/>
      <c r="BN15" s="681"/>
      <c r="BO15" s="682">
        <v>4.2</v>
      </c>
      <c r="BP15" s="682"/>
      <c r="BQ15" s="682"/>
      <c r="BR15" s="682"/>
      <c r="BS15" s="688" t="s">
        <v>126</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4543466</v>
      </c>
      <c r="CS15" s="680"/>
      <c r="CT15" s="680"/>
      <c r="CU15" s="680"/>
      <c r="CV15" s="680"/>
      <c r="CW15" s="680"/>
      <c r="CX15" s="680"/>
      <c r="CY15" s="681"/>
      <c r="CZ15" s="682">
        <v>10.4</v>
      </c>
      <c r="DA15" s="682"/>
      <c r="DB15" s="682"/>
      <c r="DC15" s="682"/>
      <c r="DD15" s="688">
        <v>787199</v>
      </c>
      <c r="DE15" s="680"/>
      <c r="DF15" s="680"/>
      <c r="DG15" s="680"/>
      <c r="DH15" s="680"/>
      <c r="DI15" s="680"/>
      <c r="DJ15" s="680"/>
      <c r="DK15" s="680"/>
      <c r="DL15" s="680"/>
      <c r="DM15" s="680"/>
      <c r="DN15" s="680"/>
      <c r="DO15" s="680"/>
      <c r="DP15" s="681"/>
      <c r="DQ15" s="688">
        <v>3692632</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126</v>
      </c>
      <c r="AA16" s="682"/>
      <c r="AB16" s="682"/>
      <c r="AC16" s="682"/>
      <c r="AD16" s="683" t="s">
        <v>134</v>
      </c>
      <c r="AE16" s="683"/>
      <c r="AF16" s="683"/>
      <c r="AG16" s="683"/>
      <c r="AH16" s="683"/>
      <c r="AI16" s="683"/>
      <c r="AJ16" s="683"/>
      <c r="AK16" s="683"/>
      <c r="AL16" s="684" t="s">
        <v>126</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238</v>
      </c>
      <c r="BH16" s="680"/>
      <c r="BI16" s="680"/>
      <c r="BJ16" s="680"/>
      <c r="BK16" s="680"/>
      <c r="BL16" s="680"/>
      <c r="BM16" s="680"/>
      <c r="BN16" s="681"/>
      <c r="BO16" s="682" t="s">
        <v>126</v>
      </c>
      <c r="BP16" s="682"/>
      <c r="BQ16" s="682"/>
      <c r="BR16" s="682"/>
      <c r="BS16" s="688" t="s">
        <v>126</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134</v>
      </c>
      <c r="CS16" s="680"/>
      <c r="CT16" s="680"/>
      <c r="CU16" s="680"/>
      <c r="CV16" s="680"/>
      <c r="CW16" s="680"/>
      <c r="CX16" s="680"/>
      <c r="CY16" s="681"/>
      <c r="CZ16" s="682" t="s">
        <v>126</v>
      </c>
      <c r="DA16" s="682"/>
      <c r="DB16" s="682"/>
      <c r="DC16" s="682"/>
      <c r="DD16" s="688" t="s">
        <v>134</v>
      </c>
      <c r="DE16" s="680"/>
      <c r="DF16" s="680"/>
      <c r="DG16" s="680"/>
      <c r="DH16" s="680"/>
      <c r="DI16" s="680"/>
      <c r="DJ16" s="680"/>
      <c r="DK16" s="680"/>
      <c r="DL16" s="680"/>
      <c r="DM16" s="680"/>
      <c r="DN16" s="680"/>
      <c r="DO16" s="680"/>
      <c r="DP16" s="681"/>
      <c r="DQ16" s="688" t="s">
        <v>238</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113617</v>
      </c>
      <c r="S17" s="680"/>
      <c r="T17" s="680"/>
      <c r="U17" s="680"/>
      <c r="V17" s="680"/>
      <c r="W17" s="680"/>
      <c r="X17" s="680"/>
      <c r="Y17" s="681"/>
      <c r="Z17" s="682">
        <v>0.2</v>
      </c>
      <c r="AA17" s="682"/>
      <c r="AB17" s="682"/>
      <c r="AC17" s="682"/>
      <c r="AD17" s="683">
        <v>113617</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134</v>
      </c>
      <c r="BH17" s="680"/>
      <c r="BI17" s="680"/>
      <c r="BJ17" s="680"/>
      <c r="BK17" s="680"/>
      <c r="BL17" s="680"/>
      <c r="BM17" s="680"/>
      <c r="BN17" s="681"/>
      <c r="BO17" s="682" t="s">
        <v>134</v>
      </c>
      <c r="BP17" s="682"/>
      <c r="BQ17" s="682"/>
      <c r="BR17" s="682"/>
      <c r="BS17" s="688" t="s">
        <v>238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3642329</v>
      </c>
      <c r="CS17" s="680"/>
      <c r="CT17" s="680"/>
      <c r="CU17" s="680"/>
      <c r="CV17" s="680"/>
      <c r="CW17" s="680"/>
      <c r="CX17" s="680"/>
      <c r="CY17" s="681"/>
      <c r="CZ17" s="682">
        <v>8.3000000000000007</v>
      </c>
      <c r="DA17" s="682"/>
      <c r="DB17" s="682"/>
      <c r="DC17" s="682"/>
      <c r="DD17" s="688" t="s">
        <v>238</v>
      </c>
      <c r="DE17" s="680"/>
      <c r="DF17" s="680"/>
      <c r="DG17" s="680"/>
      <c r="DH17" s="680"/>
      <c r="DI17" s="680"/>
      <c r="DJ17" s="680"/>
      <c r="DK17" s="680"/>
      <c r="DL17" s="680"/>
      <c r="DM17" s="680"/>
      <c r="DN17" s="680"/>
      <c r="DO17" s="680"/>
      <c r="DP17" s="681"/>
      <c r="DQ17" s="688">
        <v>3570525</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1899525</v>
      </c>
      <c r="S18" s="680"/>
      <c r="T18" s="680"/>
      <c r="U18" s="680"/>
      <c r="V18" s="680"/>
      <c r="W18" s="680"/>
      <c r="X18" s="680"/>
      <c r="Y18" s="681"/>
      <c r="Z18" s="682">
        <v>4.2</v>
      </c>
      <c r="AA18" s="682"/>
      <c r="AB18" s="682"/>
      <c r="AC18" s="682"/>
      <c r="AD18" s="683">
        <v>1675052</v>
      </c>
      <c r="AE18" s="683"/>
      <c r="AF18" s="683"/>
      <c r="AG18" s="683"/>
      <c r="AH18" s="683"/>
      <c r="AI18" s="683"/>
      <c r="AJ18" s="683"/>
      <c r="AK18" s="683"/>
      <c r="AL18" s="684">
        <v>6.2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238</v>
      </c>
      <c r="BP18" s="682"/>
      <c r="BQ18" s="682"/>
      <c r="BR18" s="682"/>
      <c r="BS18" s="688" t="s">
        <v>238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238</v>
      </c>
      <c r="DA18" s="682"/>
      <c r="DB18" s="682"/>
      <c r="DC18" s="682"/>
      <c r="DD18" s="688" t="s">
        <v>126</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1675052</v>
      </c>
      <c r="S19" s="680"/>
      <c r="T19" s="680"/>
      <c r="U19" s="680"/>
      <c r="V19" s="680"/>
      <c r="W19" s="680"/>
      <c r="X19" s="680"/>
      <c r="Y19" s="681"/>
      <c r="Z19" s="682">
        <v>3.7</v>
      </c>
      <c r="AA19" s="682"/>
      <c r="AB19" s="682"/>
      <c r="AC19" s="682"/>
      <c r="AD19" s="683">
        <v>1675052</v>
      </c>
      <c r="AE19" s="683"/>
      <c r="AF19" s="683"/>
      <c r="AG19" s="683"/>
      <c r="AH19" s="683"/>
      <c r="AI19" s="683"/>
      <c r="AJ19" s="683"/>
      <c r="AK19" s="683"/>
      <c r="AL19" s="684">
        <v>6.2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997862</v>
      </c>
      <c r="BH19" s="680"/>
      <c r="BI19" s="680"/>
      <c r="BJ19" s="680"/>
      <c r="BK19" s="680"/>
      <c r="BL19" s="680"/>
      <c r="BM19" s="680"/>
      <c r="BN19" s="681"/>
      <c r="BO19" s="682">
        <v>4.5</v>
      </c>
      <c r="BP19" s="682"/>
      <c r="BQ19" s="682"/>
      <c r="BR19" s="682"/>
      <c r="BS19" s="688" t="s">
        <v>238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238</v>
      </c>
      <c r="DA19" s="682"/>
      <c r="DB19" s="682"/>
      <c r="DC19" s="682"/>
      <c r="DD19" s="688" t="s">
        <v>126</v>
      </c>
      <c r="DE19" s="680"/>
      <c r="DF19" s="680"/>
      <c r="DG19" s="680"/>
      <c r="DH19" s="680"/>
      <c r="DI19" s="680"/>
      <c r="DJ19" s="680"/>
      <c r="DK19" s="680"/>
      <c r="DL19" s="680"/>
      <c r="DM19" s="680"/>
      <c r="DN19" s="680"/>
      <c r="DO19" s="680"/>
      <c r="DP19" s="681"/>
      <c r="DQ19" s="688" t="s">
        <v>134</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224114</v>
      </c>
      <c r="S20" s="680"/>
      <c r="T20" s="680"/>
      <c r="U20" s="680"/>
      <c r="V20" s="680"/>
      <c r="W20" s="680"/>
      <c r="X20" s="680"/>
      <c r="Y20" s="681"/>
      <c r="Z20" s="682">
        <v>0.5</v>
      </c>
      <c r="AA20" s="682"/>
      <c r="AB20" s="682"/>
      <c r="AC20" s="682"/>
      <c r="AD20" s="683" t="s">
        <v>126</v>
      </c>
      <c r="AE20" s="683"/>
      <c r="AF20" s="683"/>
      <c r="AG20" s="683"/>
      <c r="AH20" s="683"/>
      <c r="AI20" s="683"/>
      <c r="AJ20" s="683"/>
      <c r="AK20" s="683"/>
      <c r="AL20" s="684" t="s">
        <v>238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997862</v>
      </c>
      <c r="BH20" s="680"/>
      <c r="BI20" s="680"/>
      <c r="BJ20" s="680"/>
      <c r="BK20" s="680"/>
      <c r="BL20" s="680"/>
      <c r="BM20" s="680"/>
      <c r="BN20" s="681"/>
      <c r="BO20" s="682">
        <v>4.5</v>
      </c>
      <c r="BP20" s="682"/>
      <c r="BQ20" s="682"/>
      <c r="BR20" s="682"/>
      <c r="BS20" s="688" t="s">
        <v>126</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43767717</v>
      </c>
      <c r="CS20" s="680"/>
      <c r="CT20" s="680"/>
      <c r="CU20" s="680"/>
      <c r="CV20" s="680"/>
      <c r="CW20" s="680"/>
      <c r="CX20" s="680"/>
      <c r="CY20" s="681"/>
      <c r="CZ20" s="682">
        <v>100</v>
      </c>
      <c r="DA20" s="682"/>
      <c r="DB20" s="682"/>
      <c r="DC20" s="682"/>
      <c r="DD20" s="688">
        <v>3619887</v>
      </c>
      <c r="DE20" s="680"/>
      <c r="DF20" s="680"/>
      <c r="DG20" s="680"/>
      <c r="DH20" s="680"/>
      <c r="DI20" s="680"/>
      <c r="DJ20" s="680"/>
      <c r="DK20" s="680"/>
      <c r="DL20" s="680"/>
      <c r="DM20" s="680"/>
      <c r="DN20" s="680"/>
      <c r="DO20" s="680"/>
      <c r="DP20" s="681"/>
      <c r="DQ20" s="688">
        <v>31894189</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359</v>
      </c>
      <c r="S21" s="680"/>
      <c r="T21" s="680"/>
      <c r="U21" s="680"/>
      <c r="V21" s="680"/>
      <c r="W21" s="680"/>
      <c r="X21" s="680"/>
      <c r="Y21" s="681"/>
      <c r="Z21" s="682">
        <v>0</v>
      </c>
      <c r="AA21" s="682"/>
      <c r="AB21" s="682"/>
      <c r="AC21" s="682"/>
      <c r="AD21" s="683" t="s">
        <v>126</v>
      </c>
      <c r="AE21" s="683"/>
      <c r="AF21" s="683"/>
      <c r="AG21" s="683"/>
      <c r="AH21" s="683"/>
      <c r="AI21" s="683"/>
      <c r="AJ21" s="683"/>
      <c r="AK21" s="683"/>
      <c r="AL21" s="684" t="s">
        <v>126</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238</v>
      </c>
      <c r="BH21" s="680"/>
      <c r="BI21" s="680"/>
      <c r="BJ21" s="680"/>
      <c r="BK21" s="680"/>
      <c r="BL21" s="680"/>
      <c r="BM21" s="680"/>
      <c r="BN21" s="681"/>
      <c r="BO21" s="682" t="s">
        <v>134</v>
      </c>
      <c r="BP21" s="682"/>
      <c r="BQ21" s="682"/>
      <c r="BR21" s="682"/>
      <c r="BS21" s="688" t="s">
        <v>134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27496074</v>
      </c>
      <c r="S22" s="680"/>
      <c r="T22" s="680"/>
      <c r="U22" s="680"/>
      <c r="V22" s="680"/>
      <c r="W22" s="680"/>
      <c r="X22" s="680"/>
      <c r="Y22" s="681"/>
      <c r="Z22" s="682">
        <v>60.4</v>
      </c>
      <c r="AA22" s="682"/>
      <c r="AB22" s="682"/>
      <c r="AC22" s="682"/>
      <c r="AD22" s="683">
        <v>26273739</v>
      </c>
      <c r="AE22" s="683"/>
      <c r="AF22" s="683"/>
      <c r="AG22" s="683"/>
      <c r="AH22" s="683"/>
      <c r="AI22" s="683"/>
      <c r="AJ22" s="683"/>
      <c r="AK22" s="683"/>
      <c r="AL22" s="684">
        <v>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238</v>
      </c>
      <c r="BP22" s="682"/>
      <c r="BQ22" s="682"/>
      <c r="BR22" s="682"/>
      <c r="BS22" s="688" t="s">
        <v>238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17726</v>
      </c>
      <c r="S23" s="680"/>
      <c r="T23" s="680"/>
      <c r="U23" s="680"/>
      <c r="V23" s="680"/>
      <c r="W23" s="680"/>
      <c r="X23" s="680"/>
      <c r="Y23" s="681"/>
      <c r="Z23" s="682">
        <v>0</v>
      </c>
      <c r="AA23" s="682"/>
      <c r="AB23" s="682"/>
      <c r="AC23" s="682"/>
      <c r="AD23" s="683">
        <v>17726</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997862</v>
      </c>
      <c r="BH23" s="680"/>
      <c r="BI23" s="680"/>
      <c r="BJ23" s="680"/>
      <c r="BK23" s="680"/>
      <c r="BL23" s="680"/>
      <c r="BM23" s="680"/>
      <c r="BN23" s="681"/>
      <c r="BO23" s="682">
        <v>4.5</v>
      </c>
      <c r="BP23" s="682"/>
      <c r="BQ23" s="682"/>
      <c r="BR23" s="682"/>
      <c r="BS23" s="688" t="s">
        <v>126</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282172</v>
      </c>
      <c r="S24" s="680"/>
      <c r="T24" s="680"/>
      <c r="U24" s="680"/>
      <c r="V24" s="680"/>
      <c r="W24" s="680"/>
      <c r="X24" s="680"/>
      <c r="Y24" s="681"/>
      <c r="Z24" s="682">
        <v>0.6</v>
      </c>
      <c r="AA24" s="682"/>
      <c r="AB24" s="682"/>
      <c r="AC24" s="682"/>
      <c r="AD24" s="683" t="s">
        <v>134</v>
      </c>
      <c r="AE24" s="683"/>
      <c r="AF24" s="683"/>
      <c r="AG24" s="683"/>
      <c r="AH24" s="683"/>
      <c r="AI24" s="683"/>
      <c r="AJ24" s="683"/>
      <c r="AK24" s="683"/>
      <c r="AL24" s="684" t="s">
        <v>126</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126</v>
      </c>
      <c r="BP24" s="682"/>
      <c r="BQ24" s="682"/>
      <c r="BR24" s="682"/>
      <c r="BS24" s="688" t="s">
        <v>238</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21277950</v>
      </c>
      <c r="CS24" s="669"/>
      <c r="CT24" s="669"/>
      <c r="CU24" s="669"/>
      <c r="CV24" s="669"/>
      <c r="CW24" s="669"/>
      <c r="CX24" s="669"/>
      <c r="CY24" s="670"/>
      <c r="CZ24" s="673">
        <v>48.6</v>
      </c>
      <c r="DA24" s="674"/>
      <c r="DB24" s="674"/>
      <c r="DC24" s="693"/>
      <c r="DD24" s="712">
        <v>13759475</v>
      </c>
      <c r="DE24" s="669"/>
      <c r="DF24" s="669"/>
      <c r="DG24" s="669"/>
      <c r="DH24" s="669"/>
      <c r="DI24" s="669"/>
      <c r="DJ24" s="669"/>
      <c r="DK24" s="670"/>
      <c r="DL24" s="712">
        <v>13757156</v>
      </c>
      <c r="DM24" s="669"/>
      <c r="DN24" s="669"/>
      <c r="DO24" s="669"/>
      <c r="DP24" s="669"/>
      <c r="DQ24" s="669"/>
      <c r="DR24" s="669"/>
      <c r="DS24" s="669"/>
      <c r="DT24" s="669"/>
      <c r="DU24" s="669"/>
      <c r="DV24" s="670"/>
      <c r="DW24" s="673">
        <v>47.8</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678849</v>
      </c>
      <c r="S25" s="680"/>
      <c r="T25" s="680"/>
      <c r="U25" s="680"/>
      <c r="V25" s="680"/>
      <c r="W25" s="680"/>
      <c r="X25" s="680"/>
      <c r="Y25" s="681"/>
      <c r="Z25" s="682">
        <v>1.5</v>
      </c>
      <c r="AA25" s="682"/>
      <c r="AB25" s="682"/>
      <c r="AC25" s="682"/>
      <c r="AD25" s="683">
        <v>151783</v>
      </c>
      <c r="AE25" s="683"/>
      <c r="AF25" s="683"/>
      <c r="AG25" s="683"/>
      <c r="AH25" s="683"/>
      <c r="AI25" s="683"/>
      <c r="AJ25" s="683"/>
      <c r="AK25" s="683"/>
      <c r="AL25" s="684">
        <v>0.6</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126</v>
      </c>
      <c r="BP25" s="682"/>
      <c r="BQ25" s="682"/>
      <c r="BR25" s="682"/>
      <c r="BS25" s="688" t="s">
        <v>126</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7069516</v>
      </c>
      <c r="CS25" s="715"/>
      <c r="CT25" s="715"/>
      <c r="CU25" s="715"/>
      <c r="CV25" s="715"/>
      <c r="CW25" s="715"/>
      <c r="CX25" s="715"/>
      <c r="CY25" s="716"/>
      <c r="CZ25" s="684">
        <v>16.2</v>
      </c>
      <c r="DA25" s="713"/>
      <c r="DB25" s="713"/>
      <c r="DC25" s="717"/>
      <c r="DD25" s="688">
        <v>6677222</v>
      </c>
      <c r="DE25" s="715"/>
      <c r="DF25" s="715"/>
      <c r="DG25" s="715"/>
      <c r="DH25" s="715"/>
      <c r="DI25" s="715"/>
      <c r="DJ25" s="715"/>
      <c r="DK25" s="716"/>
      <c r="DL25" s="688">
        <v>6674903</v>
      </c>
      <c r="DM25" s="715"/>
      <c r="DN25" s="715"/>
      <c r="DO25" s="715"/>
      <c r="DP25" s="715"/>
      <c r="DQ25" s="715"/>
      <c r="DR25" s="715"/>
      <c r="DS25" s="715"/>
      <c r="DT25" s="715"/>
      <c r="DU25" s="715"/>
      <c r="DV25" s="716"/>
      <c r="DW25" s="684">
        <v>23.2</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250258</v>
      </c>
      <c r="S26" s="680"/>
      <c r="T26" s="680"/>
      <c r="U26" s="680"/>
      <c r="V26" s="680"/>
      <c r="W26" s="680"/>
      <c r="X26" s="680"/>
      <c r="Y26" s="681"/>
      <c r="Z26" s="682">
        <v>0.5</v>
      </c>
      <c r="AA26" s="682"/>
      <c r="AB26" s="682"/>
      <c r="AC26" s="682"/>
      <c r="AD26" s="683" t="s">
        <v>126</v>
      </c>
      <c r="AE26" s="683"/>
      <c r="AF26" s="683"/>
      <c r="AG26" s="683"/>
      <c r="AH26" s="683"/>
      <c r="AI26" s="683"/>
      <c r="AJ26" s="683"/>
      <c r="AK26" s="683"/>
      <c r="AL26" s="684" t="s">
        <v>134</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134</v>
      </c>
      <c r="BH26" s="680"/>
      <c r="BI26" s="680"/>
      <c r="BJ26" s="680"/>
      <c r="BK26" s="680"/>
      <c r="BL26" s="680"/>
      <c r="BM26" s="680"/>
      <c r="BN26" s="681"/>
      <c r="BO26" s="682" t="s">
        <v>134</v>
      </c>
      <c r="BP26" s="682"/>
      <c r="BQ26" s="682"/>
      <c r="BR26" s="682"/>
      <c r="BS26" s="688" t="s">
        <v>134</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5046598</v>
      </c>
      <c r="CS26" s="680"/>
      <c r="CT26" s="680"/>
      <c r="CU26" s="680"/>
      <c r="CV26" s="680"/>
      <c r="CW26" s="680"/>
      <c r="CX26" s="680"/>
      <c r="CY26" s="681"/>
      <c r="CZ26" s="684">
        <v>11.5</v>
      </c>
      <c r="DA26" s="713"/>
      <c r="DB26" s="713"/>
      <c r="DC26" s="717"/>
      <c r="DD26" s="688">
        <v>4665635</v>
      </c>
      <c r="DE26" s="680"/>
      <c r="DF26" s="680"/>
      <c r="DG26" s="680"/>
      <c r="DH26" s="680"/>
      <c r="DI26" s="680"/>
      <c r="DJ26" s="680"/>
      <c r="DK26" s="681"/>
      <c r="DL26" s="688" t="s">
        <v>126</v>
      </c>
      <c r="DM26" s="680"/>
      <c r="DN26" s="680"/>
      <c r="DO26" s="680"/>
      <c r="DP26" s="680"/>
      <c r="DQ26" s="680"/>
      <c r="DR26" s="680"/>
      <c r="DS26" s="680"/>
      <c r="DT26" s="680"/>
      <c r="DU26" s="680"/>
      <c r="DV26" s="681"/>
      <c r="DW26" s="684" t="s">
        <v>126</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6104820</v>
      </c>
      <c r="S27" s="680"/>
      <c r="T27" s="680"/>
      <c r="U27" s="680"/>
      <c r="V27" s="680"/>
      <c r="W27" s="680"/>
      <c r="X27" s="680"/>
      <c r="Y27" s="681"/>
      <c r="Z27" s="682">
        <v>13.4</v>
      </c>
      <c r="AA27" s="682"/>
      <c r="AB27" s="682"/>
      <c r="AC27" s="682"/>
      <c r="AD27" s="683" t="s">
        <v>134</v>
      </c>
      <c r="AE27" s="683"/>
      <c r="AF27" s="683"/>
      <c r="AG27" s="683"/>
      <c r="AH27" s="683"/>
      <c r="AI27" s="683"/>
      <c r="AJ27" s="683"/>
      <c r="AK27" s="683"/>
      <c r="AL27" s="684" t="s">
        <v>126</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21955078</v>
      </c>
      <c r="BH27" s="680"/>
      <c r="BI27" s="680"/>
      <c r="BJ27" s="680"/>
      <c r="BK27" s="680"/>
      <c r="BL27" s="680"/>
      <c r="BM27" s="680"/>
      <c r="BN27" s="681"/>
      <c r="BO27" s="682">
        <v>100</v>
      </c>
      <c r="BP27" s="682"/>
      <c r="BQ27" s="682"/>
      <c r="BR27" s="682"/>
      <c r="BS27" s="688" t="s">
        <v>238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10566105</v>
      </c>
      <c r="CS27" s="715"/>
      <c r="CT27" s="715"/>
      <c r="CU27" s="715"/>
      <c r="CV27" s="715"/>
      <c r="CW27" s="715"/>
      <c r="CX27" s="715"/>
      <c r="CY27" s="716"/>
      <c r="CZ27" s="684">
        <v>24.1</v>
      </c>
      <c r="DA27" s="713"/>
      <c r="DB27" s="713"/>
      <c r="DC27" s="717"/>
      <c r="DD27" s="688">
        <v>3511728</v>
      </c>
      <c r="DE27" s="715"/>
      <c r="DF27" s="715"/>
      <c r="DG27" s="715"/>
      <c r="DH27" s="715"/>
      <c r="DI27" s="715"/>
      <c r="DJ27" s="715"/>
      <c r="DK27" s="716"/>
      <c r="DL27" s="688">
        <v>3511728</v>
      </c>
      <c r="DM27" s="715"/>
      <c r="DN27" s="715"/>
      <c r="DO27" s="715"/>
      <c r="DP27" s="715"/>
      <c r="DQ27" s="715"/>
      <c r="DR27" s="715"/>
      <c r="DS27" s="715"/>
      <c r="DT27" s="715"/>
      <c r="DU27" s="715"/>
      <c r="DV27" s="716"/>
      <c r="DW27" s="684">
        <v>12.2</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v>648009</v>
      </c>
      <c r="S28" s="680"/>
      <c r="T28" s="680"/>
      <c r="U28" s="680"/>
      <c r="V28" s="680"/>
      <c r="W28" s="680"/>
      <c r="X28" s="680"/>
      <c r="Y28" s="681"/>
      <c r="Z28" s="682">
        <v>1.4</v>
      </c>
      <c r="AA28" s="682"/>
      <c r="AB28" s="682"/>
      <c r="AC28" s="682"/>
      <c r="AD28" s="683">
        <v>648009</v>
      </c>
      <c r="AE28" s="683"/>
      <c r="AF28" s="683"/>
      <c r="AG28" s="683"/>
      <c r="AH28" s="683"/>
      <c r="AI28" s="683"/>
      <c r="AJ28" s="683"/>
      <c r="AK28" s="683"/>
      <c r="AL28" s="684">
        <v>2.4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3642329</v>
      </c>
      <c r="CS28" s="680"/>
      <c r="CT28" s="680"/>
      <c r="CU28" s="680"/>
      <c r="CV28" s="680"/>
      <c r="CW28" s="680"/>
      <c r="CX28" s="680"/>
      <c r="CY28" s="681"/>
      <c r="CZ28" s="684">
        <v>8.3000000000000007</v>
      </c>
      <c r="DA28" s="713"/>
      <c r="DB28" s="713"/>
      <c r="DC28" s="717"/>
      <c r="DD28" s="688">
        <v>3570525</v>
      </c>
      <c r="DE28" s="680"/>
      <c r="DF28" s="680"/>
      <c r="DG28" s="680"/>
      <c r="DH28" s="680"/>
      <c r="DI28" s="680"/>
      <c r="DJ28" s="680"/>
      <c r="DK28" s="681"/>
      <c r="DL28" s="688">
        <v>3570525</v>
      </c>
      <c r="DM28" s="680"/>
      <c r="DN28" s="680"/>
      <c r="DO28" s="680"/>
      <c r="DP28" s="680"/>
      <c r="DQ28" s="680"/>
      <c r="DR28" s="680"/>
      <c r="DS28" s="680"/>
      <c r="DT28" s="680"/>
      <c r="DU28" s="680"/>
      <c r="DV28" s="681"/>
      <c r="DW28" s="684">
        <v>12.4</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2656079</v>
      </c>
      <c r="S29" s="680"/>
      <c r="T29" s="680"/>
      <c r="U29" s="680"/>
      <c r="V29" s="680"/>
      <c r="W29" s="680"/>
      <c r="X29" s="680"/>
      <c r="Y29" s="681"/>
      <c r="Z29" s="682">
        <v>5.8</v>
      </c>
      <c r="AA29" s="682"/>
      <c r="AB29" s="682"/>
      <c r="AC29" s="682"/>
      <c r="AD29" s="683" t="s">
        <v>238</v>
      </c>
      <c r="AE29" s="683"/>
      <c r="AF29" s="683"/>
      <c r="AG29" s="683"/>
      <c r="AH29" s="683"/>
      <c r="AI29" s="683"/>
      <c r="AJ29" s="683"/>
      <c r="AK29" s="683"/>
      <c r="AL29" s="684" t="s">
        <v>126</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3642329</v>
      </c>
      <c r="CS29" s="715"/>
      <c r="CT29" s="715"/>
      <c r="CU29" s="715"/>
      <c r="CV29" s="715"/>
      <c r="CW29" s="715"/>
      <c r="CX29" s="715"/>
      <c r="CY29" s="716"/>
      <c r="CZ29" s="684">
        <v>8.3000000000000007</v>
      </c>
      <c r="DA29" s="713"/>
      <c r="DB29" s="713"/>
      <c r="DC29" s="717"/>
      <c r="DD29" s="688">
        <v>3570525</v>
      </c>
      <c r="DE29" s="715"/>
      <c r="DF29" s="715"/>
      <c r="DG29" s="715"/>
      <c r="DH29" s="715"/>
      <c r="DI29" s="715"/>
      <c r="DJ29" s="715"/>
      <c r="DK29" s="716"/>
      <c r="DL29" s="688">
        <v>3570525</v>
      </c>
      <c r="DM29" s="715"/>
      <c r="DN29" s="715"/>
      <c r="DO29" s="715"/>
      <c r="DP29" s="715"/>
      <c r="DQ29" s="715"/>
      <c r="DR29" s="715"/>
      <c r="DS29" s="715"/>
      <c r="DT29" s="715"/>
      <c r="DU29" s="715"/>
      <c r="DV29" s="716"/>
      <c r="DW29" s="684">
        <v>12.4</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33982</v>
      </c>
      <c r="S30" s="680"/>
      <c r="T30" s="680"/>
      <c r="U30" s="680"/>
      <c r="V30" s="680"/>
      <c r="W30" s="680"/>
      <c r="X30" s="680"/>
      <c r="Y30" s="681"/>
      <c r="Z30" s="682">
        <v>0.1</v>
      </c>
      <c r="AA30" s="682"/>
      <c r="AB30" s="682"/>
      <c r="AC30" s="682"/>
      <c r="AD30" s="683" t="s">
        <v>126</v>
      </c>
      <c r="AE30" s="683"/>
      <c r="AF30" s="683"/>
      <c r="AG30" s="683"/>
      <c r="AH30" s="683"/>
      <c r="AI30" s="683"/>
      <c r="AJ30" s="683"/>
      <c r="AK30" s="683"/>
      <c r="AL30" s="684" t="s">
        <v>134</v>
      </c>
      <c r="AM30" s="685"/>
      <c r="AN30" s="685"/>
      <c r="AO30" s="686"/>
      <c r="AP30" s="727" t="s">
        <v>308</v>
      </c>
      <c r="AQ30" s="728"/>
      <c r="AR30" s="728"/>
      <c r="AS30" s="728"/>
      <c r="AT30" s="733" t="s">
        <v>309</v>
      </c>
      <c r="AU30" s="207"/>
      <c r="AV30" s="207"/>
      <c r="AW30" s="207"/>
      <c r="AX30" s="665" t="s">
        <v>185</v>
      </c>
      <c r="AY30" s="666"/>
      <c r="AZ30" s="666"/>
      <c r="BA30" s="666"/>
      <c r="BB30" s="666"/>
      <c r="BC30" s="666"/>
      <c r="BD30" s="666"/>
      <c r="BE30" s="666"/>
      <c r="BF30" s="667"/>
      <c r="BG30" s="739">
        <v>99.3</v>
      </c>
      <c r="BH30" s="740"/>
      <c r="BI30" s="740"/>
      <c r="BJ30" s="740"/>
      <c r="BK30" s="740"/>
      <c r="BL30" s="740"/>
      <c r="BM30" s="674">
        <v>97.3</v>
      </c>
      <c r="BN30" s="740"/>
      <c r="BO30" s="740"/>
      <c r="BP30" s="740"/>
      <c r="BQ30" s="741"/>
      <c r="BR30" s="739">
        <v>99.1</v>
      </c>
      <c r="BS30" s="740"/>
      <c r="BT30" s="740"/>
      <c r="BU30" s="740"/>
      <c r="BV30" s="740"/>
      <c r="BW30" s="740"/>
      <c r="BX30" s="674">
        <v>96.2</v>
      </c>
      <c r="BY30" s="740"/>
      <c r="BZ30" s="740"/>
      <c r="CA30" s="740"/>
      <c r="CB30" s="741"/>
      <c r="CD30" s="744"/>
      <c r="CE30" s="745"/>
      <c r="CF30" s="694" t="s">
        <v>310</v>
      </c>
      <c r="CG30" s="695"/>
      <c r="CH30" s="695"/>
      <c r="CI30" s="695"/>
      <c r="CJ30" s="695"/>
      <c r="CK30" s="695"/>
      <c r="CL30" s="695"/>
      <c r="CM30" s="695"/>
      <c r="CN30" s="695"/>
      <c r="CO30" s="695"/>
      <c r="CP30" s="695"/>
      <c r="CQ30" s="696"/>
      <c r="CR30" s="679">
        <v>3396271</v>
      </c>
      <c r="CS30" s="680"/>
      <c r="CT30" s="680"/>
      <c r="CU30" s="680"/>
      <c r="CV30" s="680"/>
      <c r="CW30" s="680"/>
      <c r="CX30" s="680"/>
      <c r="CY30" s="681"/>
      <c r="CZ30" s="684">
        <v>7.8</v>
      </c>
      <c r="DA30" s="713"/>
      <c r="DB30" s="713"/>
      <c r="DC30" s="717"/>
      <c r="DD30" s="688">
        <v>3324467</v>
      </c>
      <c r="DE30" s="680"/>
      <c r="DF30" s="680"/>
      <c r="DG30" s="680"/>
      <c r="DH30" s="680"/>
      <c r="DI30" s="680"/>
      <c r="DJ30" s="680"/>
      <c r="DK30" s="681"/>
      <c r="DL30" s="688">
        <v>3324467</v>
      </c>
      <c r="DM30" s="680"/>
      <c r="DN30" s="680"/>
      <c r="DO30" s="680"/>
      <c r="DP30" s="680"/>
      <c r="DQ30" s="680"/>
      <c r="DR30" s="680"/>
      <c r="DS30" s="680"/>
      <c r="DT30" s="680"/>
      <c r="DU30" s="680"/>
      <c r="DV30" s="681"/>
      <c r="DW30" s="684">
        <v>11.5</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83870</v>
      </c>
      <c r="S31" s="680"/>
      <c r="T31" s="680"/>
      <c r="U31" s="680"/>
      <c r="V31" s="680"/>
      <c r="W31" s="680"/>
      <c r="X31" s="680"/>
      <c r="Y31" s="681"/>
      <c r="Z31" s="682">
        <v>0.2</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06" t="s">
        <v>312</v>
      </c>
      <c r="AV31" s="206"/>
      <c r="AW31" s="206"/>
      <c r="AX31" s="676" t="s">
        <v>313</v>
      </c>
      <c r="AY31" s="677"/>
      <c r="AZ31" s="677"/>
      <c r="BA31" s="677"/>
      <c r="BB31" s="677"/>
      <c r="BC31" s="677"/>
      <c r="BD31" s="677"/>
      <c r="BE31" s="677"/>
      <c r="BF31" s="678"/>
      <c r="BG31" s="736">
        <v>99</v>
      </c>
      <c r="BH31" s="715"/>
      <c r="BI31" s="715"/>
      <c r="BJ31" s="715"/>
      <c r="BK31" s="715"/>
      <c r="BL31" s="715"/>
      <c r="BM31" s="685">
        <v>96.5</v>
      </c>
      <c r="BN31" s="737"/>
      <c r="BO31" s="737"/>
      <c r="BP31" s="737"/>
      <c r="BQ31" s="738"/>
      <c r="BR31" s="736">
        <v>98.7</v>
      </c>
      <c r="BS31" s="715"/>
      <c r="BT31" s="715"/>
      <c r="BU31" s="715"/>
      <c r="BV31" s="715"/>
      <c r="BW31" s="715"/>
      <c r="BX31" s="685">
        <v>95</v>
      </c>
      <c r="BY31" s="737"/>
      <c r="BZ31" s="737"/>
      <c r="CA31" s="737"/>
      <c r="CB31" s="738"/>
      <c r="CD31" s="744"/>
      <c r="CE31" s="745"/>
      <c r="CF31" s="694" t="s">
        <v>314</v>
      </c>
      <c r="CG31" s="695"/>
      <c r="CH31" s="695"/>
      <c r="CI31" s="695"/>
      <c r="CJ31" s="695"/>
      <c r="CK31" s="695"/>
      <c r="CL31" s="695"/>
      <c r="CM31" s="695"/>
      <c r="CN31" s="695"/>
      <c r="CO31" s="695"/>
      <c r="CP31" s="695"/>
      <c r="CQ31" s="696"/>
      <c r="CR31" s="679">
        <v>246058</v>
      </c>
      <c r="CS31" s="715"/>
      <c r="CT31" s="715"/>
      <c r="CU31" s="715"/>
      <c r="CV31" s="715"/>
      <c r="CW31" s="715"/>
      <c r="CX31" s="715"/>
      <c r="CY31" s="716"/>
      <c r="CZ31" s="684">
        <v>0.6</v>
      </c>
      <c r="DA31" s="713"/>
      <c r="DB31" s="713"/>
      <c r="DC31" s="717"/>
      <c r="DD31" s="688">
        <v>246058</v>
      </c>
      <c r="DE31" s="715"/>
      <c r="DF31" s="715"/>
      <c r="DG31" s="715"/>
      <c r="DH31" s="715"/>
      <c r="DI31" s="715"/>
      <c r="DJ31" s="715"/>
      <c r="DK31" s="716"/>
      <c r="DL31" s="688">
        <v>246058</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1514452</v>
      </c>
      <c r="S32" s="680"/>
      <c r="T32" s="680"/>
      <c r="U32" s="680"/>
      <c r="V32" s="680"/>
      <c r="W32" s="680"/>
      <c r="X32" s="680"/>
      <c r="Y32" s="681"/>
      <c r="Z32" s="682">
        <v>3.3</v>
      </c>
      <c r="AA32" s="682"/>
      <c r="AB32" s="682"/>
      <c r="AC32" s="682"/>
      <c r="AD32" s="683" t="s">
        <v>126</v>
      </c>
      <c r="AE32" s="683"/>
      <c r="AF32" s="683"/>
      <c r="AG32" s="683"/>
      <c r="AH32" s="683"/>
      <c r="AI32" s="683"/>
      <c r="AJ32" s="683"/>
      <c r="AK32" s="683"/>
      <c r="AL32" s="684" t="s">
        <v>126</v>
      </c>
      <c r="AM32" s="685"/>
      <c r="AN32" s="685"/>
      <c r="AO32" s="686"/>
      <c r="AP32" s="731"/>
      <c r="AQ32" s="732"/>
      <c r="AR32" s="732"/>
      <c r="AS32" s="732"/>
      <c r="AT32" s="735"/>
      <c r="AU32" s="208"/>
      <c r="AV32" s="208"/>
      <c r="AW32" s="208"/>
      <c r="AX32" s="724" t="s">
        <v>316</v>
      </c>
      <c r="AY32" s="725"/>
      <c r="AZ32" s="725"/>
      <c r="BA32" s="725"/>
      <c r="BB32" s="725"/>
      <c r="BC32" s="725"/>
      <c r="BD32" s="725"/>
      <c r="BE32" s="725"/>
      <c r="BF32" s="726"/>
      <c r="BG32" s="748">
        <v>99.5</v>
      </c>
      <c r="BH32" s="749"/>
      <c r="BI32" s="749"/>
      <c r="BJ32" s="749"/>
      <c r="BK32" s="749"/>
      <c r="BL32" s="749"/>
      <c r="BM32" s="750">
        <v>98</v>
      </c>
      <c r="BN32" s="749"/>
      <c r="BO32" s="749"/>
      <c r="BP32" s="749"/>
      <c r="BQ32" s="751"/>
      <c r="BR32" s="748">
        <v>99.3</v>
      </c>
      <c r="BS32" s="749"/>
      <c r="BT32" s="749"/>
      <c r="BU32" s="749"/>
      <c r="BV32" s="749"/>
      <c r="BW32" s="749"/>
      <c r="BX32" s="750">
        <v>97.3</v>
      </c>
      <c r="BY32" s="749"/>
      <c r="BZ32" s="749"/>
      <c r="CA32" s="749"/>
      <c r="CB32" s="751"/>
      <c r="CD32" s="746"/>
      <c r="CE32" s="747"/>
      <c r="CF32" s="694" t="s">
        <v>317</v>
      </c>
      <c r="CG32" s="695"/>
      <c r="CH32" s="695"/>
      <c r="CI32" s="695"/>
      <c r="CJ32" s="695"/>
      <c r="CK32" s="695"/>
      <c r="CL32" s="695"/>
      <c r="CM32" s="695"/>
      <c r="CN32" s="695"/>
      <c r="CO32" s="695"/>
      <c r="CP32" s="695"/>
      <c r="CQ32" s="696"/>
      <c r="CR32" s="679" t="s">
        <v>238</v>
      </c>
      <c r="CS32" s="680"/>
      <c r="CT32" s="680"/>
      <c r="CU32" s="680"/>
      <c r="CV32" s="680"/>
      <c r="CW32" s="680"/>
      <c r="CX32" s="680"/>
      <c r="CY32" s="681"/>
      <c r="CZ32" s="684" t="s">
        <v>126</v>
      </c>
      <c r="DA32" s="713"/>
      <c r="DB32" s="713"/>
      <c r="DC32" s="717"/>
      <c r="DD32" s="688" t="s">
        <v>126</v>
      </c>
      <c r="DE32" s="680"/>
      <c r="DF32" s="680"/>
      <c r="DG32" s="680"/>
      <c r="DH32" s="680"/>
      <c r="DI32" s="680"/>
      <c r="DJ32" s="680"/>
      <c r="DK32" s="681"/>
      <c r="DL32" s="688" t="s">
        <v>126</v>
      </c>
      <c r="DM32" s="680"/>
      <c r="DN32" s="680"/>
      <c r="DO32" s="680"/>
      <c r="DP32" s="680"/>
      <c r="DQ32" s="680"/>
      <c r="DR32" s="680"/>
      <c r="DS32" s="680"/>
      <c r="DT32" s="680"/>
      <c r="DU32" s="680"/>
      <c r="DV32" s="681"/>
      <c r="DW32" s="684" t="s">
        <v>126</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2125349</v>
      </c>
      <c r="S33" s="680"/>
      <c r="T33" s="680"/>
      <c r="U33" s="680"/>
      <c r="V33" s="680"/>
      <c r="W33" s="680"/>
      <c r="X33" s="680"/>
      <c r="Y33" s="681"/>
      <c r="Z33" s="682">
        <v>4.7</v>
      </c>
      <c r="AA33" s="682"/>
      <c r="AB33" s="682"/>
      <c r="AC33" s="682"/>
      <c r="AD33" s="683" t="s">
        <v>238</v>
      </c>
      <c r="AE33" s="683"/>
      <c r="AF33" s="683"/>
      <c r="AG33" s="683"/>
      <c r="AH33" s="683"/>
      <c r="AI33" s="683"/>
      <c r="AJ33" s="683"/>
      <c r="AK33" s="683"/>
      <c r="AL33" s="684" t="s">
        <v>238</v>
      </c>
      <c r="AM33" s="685"/>
      <c r="AN33" s="685"/>
      <c r="AO33" s="686"/>
      <c r="AP33" s="209"/>
      <c r="AQ33" s="210"/>
      <c r="AR33" s="206"/>
      <c r="AS33" s="207"/>
      <c r="AT33" s="207"/>
      <c r="AU33" s="207"/>
      <c r="AV33" s="207"/>
      <c r="AW33" s="207"/>
      <c r="AX33" s="207"/>
      <c r="AY33" s="207"/>
      <c r="AZ33" s="207"/>
      <c r="BA33" s="207"/>
      <c r="BB33" s="207"/>
      <c r="BC33" s="207"/>
      <c r="BD33" s="207"/>
      <c r="BE33" s="207"/>
      <c r="BF33" s="207"/>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D33" s="694" t="s">
        <v>319</v>
      </c>
      <c r="CE33" s="695"/>
      <c r="CF33" s="695"/>
      <c r="CG33" s="695"/>
      <c r="CH33" s="695"/>
      <c r="CI33" s="695"/>
      <c r="CJ33" s="695"/>
      <c r="CK33" s="695"/>
      <c r="CL33" s="695"/>
      <c r="CM33" s="695"/>
      <c r="CN33" s="695"/>
      <c r="CO33" s="695"/>
      <c r="CP33" s="695"/>
      <c r="CQ33" s="696"/>
      <c r="CR33" s="679">
        <v>18869880</v>
      </c>
      <c r="CS33" s="715"/>
      <c r="CT33" s="715"/>
      <c r="CU33" s="715"/>
      <c r="CV33" s="715"/>
      <c r="CW33" s="715"/>
      <c r="CX33" s="715"/>
      <c r="CY33" s="716"/>
      <c r="CZ33" s="684">
        <v>43.1</v>
      </c>
      <c r="DA33" s="713"/>
      <c r="DB33" s="713"/>
      <c r="DC33" s="717"/>
      <c r="DD33" s="688">
        <v>16576734</v>
      </c>
      <c r="DE33" s="715"/>
      <c r="DF33" s="715"/>
      <c r="DG33" s="715"/>
      <c r="DH33" s="715"/>
      <c r="DI33" s="715"/>
      <c r="DJ33" s="715"/>
      <c r="DK33" s="716"/>
      <c r="DL33" s="688">
        <v>12587809</v>
      </c>
      <c r="DM33" s="715"/>
      <c r="DN33" s="715"/>
      <c r="DO33" s="715"/>
      <c r="DP33" s="715"/>
      <c r="DQ33" s="715"/>
      <c r="DR33" s="715"/>
      <c r="DS33" s="715"/>
      <c r="DT33" s="715"/>
      <c r="DU33" s="715"/>
      <c r="DV33" s="716"/>
      <c r="DW33" s="684">
        <v>43.7</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1148349</v>
      </c>
      <c r="S34" s="680"/>
      <c r="T34" s="680"/>
      <c r="U34" s="680"/>
      <c r="V34" s="680"/>
      <c r="W34" s="680"/>
      <c r="X34" s="680"/>
      <c r="Y34" s="681"/>
      <c r="Z34" s="682">
        <v>2.5</v>
      </c>
      <c r="AA34" s="682"/>
      <c r="AB34" s="682"/>
      <c r="AC34" s="682"/>
      <c r="AD34" s="683">
        <v>12</v>
      </c>
      <c r="AE34" s="683"/>
      <c r="AF34" s="683"/>
      <c r="AG34" s="683"/>
      <c r="AH34" s="683"/>
      <c r="AI34" s="683"/>
      <c r="AJ34" s="683"/>
      <c r="AK34" s="683"/>
      <c r="AL34" s="684">
        <v>0</v>
      </c>
      <c r="AM34" s="685"/>
      <c r="AN34" s="685"/>
      <c r="AO34" s="686"/>
      <c r="AP34" s="211"/>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7634030</v>
      </c>
      <c r="CS34" s="680"/>
      <c r="CT34" s="680"/>
      <c r="CU34" s="680"/>
      <c r="CV34" s="680"/>
      <c r="CW34" s="680"/>
      <c r="CX34" s="680"/>
      <c r="CY34" s="681"/>
      <c r="CZ34" s="684">
        <v>17.399999999999999</v>
      </c>
      <c r="DA34" s="713"/>
      <c r="DB34" s="713"/>
      <c r="DC34" s="717"/>
      <c r="DD34" s="688">
        <v>6585783</v>
      </c>
      <c r="DE34" s="680"/>
      <c r="DF34" s="680"/>
      <c r="DG34" s="680"/>
      <c r="DH34" s="680"/>
      <c r="DI34" s="680"/>
      <c r="DJ34" s="680"/>
      <c r="DK34" s="681"/>
      <c r="DL34" s="688">
        <v>5685371</v>
      </c>
      <c r="DM34" s="680"/>
      <c r="DN34" s="680"/>
      <c r="DO34" s="680"/>
      <c r="DP34" s="680"/>
      <c r="DQ34" s="680"/>
      <c r="DR34" s="680"/>
      <c r="DS34" s="680"/>
      <c r="DT34" s="680"/>
      <c r="DU34" s="680"/>
      <c r="DV34" s="681"/>
      <c r="DW34" s="684">
        <v>19.7</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2471921</v>
      </c>
      <c r="S35" s="680"/>
      <c r="T35" s="680"/>
      <c r="U35" s="680"/>
      <c r="V35" s="680"/>
      <c r="W35" s="680"/>
      <c r="X35" s="680"/>
      <c r="Y35" s="681"/>
      <c r="Z35" s="682">
        <v>5.4</v>
      </c>
      <c r="AA35" s="682"/>
      <c r="AB35" s="682"/>
      <c r="AC35" s="682"/>
      <c r="AD35" s="683" t="s">
        <v>134</v>
      </c>
      <c r="AE35" s="683"/>
      <c r="AF35" s="683"/>
      <c r="AG35" s="683"/>
      <c r="AH35" s="683"/>
      <c r="AI35" s="683"/>
      <c r="AJ35" s="683"/>
      <c r="AK35" s="683"/>
      <c r="AL35" s="684" t="s">
        <v>134</v>
      </c>
      <c r="AM35" s="685"/>
      <c r="AN35" s="685"/>
      <c r="AO35" s="686"/>
      <c r="AP35" s="211"/>
      <c r="AQ35" s="752" t="s">
        <v>325</v>
      </c>
      <c r="AR35" s="753"/>
      <c r="AS35" s="753"/>
      <c r="AT35" s="753"/>
      <c r="AU35" s="753"/>
      <c r="AV35" s="753"/>
      <c r="AW35" s="753"/>
      <c r="AX35" s="753"/>
      <c r="AY35" s="754"/>
      <c r="AZ35" s="668">
        <v>5554440</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364253</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125902</v>
      </c>
      <c r="CS35" s="715"/>
      <c r="CT35" s="715"/>
      <c r="CU35" s="715"/>
      <c r="CV35" s="715"/>
      <c r="CW35" s="715"/>
      <c r="CX35" s="715"/>
      <c r="CY35" s="716"/>
      <c r="CZ35" s="684">
        <v>0.3</v>
      </c>
      <c r="DA35" s="713"/>
      <c r="DB35" s="713"/>
      <c r="DC35" s="717"/>
      <c r="DD35" s="688">
        <v>112203</v>
      </c>
      <c r="DE35" s="715"/>
      <c r="DF35" s="715"/>
      <c r="DG35" s="715"/>
      <c r="DH35" s="715"/>
      <c r="DI35" s="715"/>
      <c r="DJ35" s="715"/>
      <c r="DK35" s="716"/>
      <c r="DL35" s="688">
        <v>80008</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126</v>
      </c>
      <c r="AA36" s="682"/>
      <c r="AB36" s="682"/>
      <c r="AC36" s="682"/>
      <c r="AD36" s="683" t="s">
        <v>126</v>
      </c>
      <c r="AE36" s="683"/>
      <c r="AF36" s="683"/>
      <c r="AG36" s="683"/>
      <c r="AH36" s="683"/>
      <c r="AI36" s="683"/>
      <c r="AJ36" s="683"/>
      <c r="AK36" s="683"/>
      <c r="AL36" s="684" t="s">
        <v>238</v>
      </c>
      <c r="AM36" s="685"/>
      <c r="AN36" s="685"/>
      <c r="AO36" s="686"/>
      <c r="AQ36" s="756" t="s">
        <v>329</v>
      </c>
      <c r="AR36" s="757"/>
      <c r="AS36" s="757"/>
      <c r="AT36" s="757"/>
      <c r="AU36" s="757"/>
      <c r="AV36" s="757"/>
      <c r="AW36" s="757"/>
      <c r="AX36" s="757"/>
      <c r="AY36" s="758"/>
      <c r="AZ36" s="679">
        <v>1000000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317741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4234635</v>
      </c>
      <c r="CS36" s="680"/>
      <c r="CT36" s="680"/>
      <c r="CU36" s="680"/>
      <c r="CV36" s="680"/>
      <c r="CW36" s="680"/>
      <c r="CX36" s="680"/>
      <c r="CY36" s="681"/>
      <c r="CZ36" s="684">
        <v>9.6999999999999993</v>
      </c>
      <c r="DA36" s="713"/>
      <c r="DB36" s="713"/>
      <c r="DC36" s="717"/>
      <c r="DD36" s="688">
        <v>3931233</v>
      </c>
      <c r="DE36" s="680"/>
      <c r="DF36" s="680"/>
      <c r="DG36" s="680"/>
      <c r="DH36" s="680"/>
      <c r="DI36" s="680"/>
      <c r="DJ36" s="680"/>
      <c r="DK36" s="681"/>
      <c r="DL36" s="688">
        <v>3248498</v>
      </c>
      <c r="DM36" s="680"/>
      <c r="DN36" s="680"/>
      <c r="DO36" s="680"/>
      <c r="DP36" s="680"/>
      <c r="DQ36" s="680"/>
      <c r="DR36" s="680"/>
      <c r="DS36" s="680"/>
      <c r="DT36" s="680"/>
      <c r="DU36" s="680"/>
      <c r="DV36" s="681"/>
      <c r="DW36" s="684">
        <v>11.3</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1717421</v>
      </c>
      <c r="S37" s="680"/>
      <c r="T37" s="680"/>
      <c r="U37" s="680"/>
      <c r="V37" s="680"/>
      <c r="W37" s="680"/>
      <c r="X37" s="680"/>
      <c r="Y37" s="681"/>
      <c r="Z37" s="682">
        <v>3.8</v>
      </c>
      <c r="AA37" s="682"/>
      <c r="AB37" s="682"/>
      <c r="AC37" s="682"/>
      <c r="AD37" s="683" t="s">
        <v>238</v>
      </c>
      <c r="AE37" s="683"/>
      <c r="AF37" s="683"/>
      <c r="AG37" s="683"/>
      <c r="AH37" s="683"/>
      <c r="AI37" s="683"/>
      <c r="AJ37" s="683"/>
      <c r="AK37" s="683"/>
      <c r="AL37" s="684" t="s">
        <v>126</v>
      </c>
      <c r="AM37" s="685"/>
      <c r="AN37" s="685"/>
      <c r="AO37" s="686"/>
      <c r="AQ37" s="756" t="s">
        <v>333</v>
      </c>
      <c r="AR37" s="757"/>
      <c r="AS37" s="757"/>
      <c r="AT37" s="757"/>
      <c r="AU37" s="757"/>
      <c r="AV37" s="757"/>
      <c r="AW37" s="757"/>
      <c r="AX37" s="757"/>
      <c r="AY37" s="758"/>
      <c r="AZ37" s="679">
        <v>2363</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22758</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1929950</v>
      </c>
      <c r="CS37" s="715"/>
      <c r="CT37" s="715"/>
      <c r="CU37" s="715"/>
      <c r="CV37" s="715"/>
      <c r="CW37" s="715"/>
      <c r="CX37" s="715"/>
      <c r="CY37" s="716"/>
      <c r="CZ37" s="684">
        <v>4.4000000000000004</v>
      </c>
      <c r="DA37" s="713"/>
      <c r="DB37" s="713"/>
      <c r="DC37" s="717"/>
      <c r="DD37" s="688">
        <v>1929817</v>
      </c>
      <c r="DE37" s="715"/>
      <c r="DF37" s="715"/>
      <c r="DG37" s="715"/>
      <c r="DH37" s="715"/>
      <c r="DI37" s="715"/>
      <c r="DJ37" s="715"/>
      <c r="DK37" s="716"/>
      <c r="DL37" s="688">
        <v>1929817</v>
      </c>
      <c r="DM37" s="715"/>
      <c r="DN37" s="715"/>
      <c r="DO37" s="715"/>
      <c r="DP37" s="715"/>
      <c r="DQ37" s="715"/>
      <c r="DR37" s="715"/>
      <c r="DS37" s="715"/>
      <c r="DT37" s="715"/>
      <c r="DU37" s="715"/>
      <c r="DV37" s="716"/>
      <c r="DW37" s="684">
        <v>6.7</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45511910</v>
      </c>
      <c r="S38" s="760"/>
      <c r="T38" s="760"/>
      <c r="U38" s="760"/>
      <c r="V38" s="760"/>
      <c r="W38" s="760"/>
      <c r="X38" s="760"/>
      <c r="Y38" s="761"/>
      <c r="Z38" s="762">
        <v>100</v>
      </c>
      <c r="AA38" s="762"/>
      <c r="AB38" s="762"/>
      <c r="AC38" s="762"/>
      <c r="AD38" s="763">
        <v>27091269</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126</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36029</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4552077</v>
      </c>
      <c r="CS38" s="680"/>
      <c r="CT38" s="680"/>
      <c r="CU38" s="680"/>
      <c r="CV38" s="680"/>
      <c r="CW38" s="680"/>
      <c r="CX38" s="680"/>
      <c r="CY38" s="681"/>
      <c r="CZ38" s="684">
        <v>10.4</v>
      </c>
      <c r="DA38" s="713"/>
      <c r="DB38" s="713"/>
      <c r="DC38" s="717"/>
      <c r="DD38" s="688">
        <v>3970717</v>
      </c>
      <c r="DE38" s="680"/>
      <c r="DF38" s="680"/>
      <c r="DG38" s="680"/>
      <c r="DH38" s="680"/>
      <c r="DI38" s="680"/>
      <c r="DJ38" s="680"/>
      <c r="DK38" s="681"/>
      <c r="DL38" s="688">
        <v>3573932</v>
      </c>
      <c r="DM38" s="680"/>
      <c r="DN38" s="680"/>
      <c r="DO38" s="680"/>
      <c r="DP38" s="680"/>
      <c r="DQ38" s="680"/>
      <c r="DR38" s="680"/>
      <c r="DS38" s="680"/>
      <c r="DT38" s="680"/>
      <c r="DU38" s="680"/>
      <c r="DV38" s="681"/>
      <c r="DW38" s="684">
        <v>12.4</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238</v>
      </c>
      <c r="BA39" s="680"/>
      <c r="BB39" s="680"/>
      <c r="BC39" s="680"/>
      <c r="BD39" s="715"/>
      <c r="BE39" s="715"/>
      <c r="BF39" s="738"/>
      <c r="BG39" s="770" t="s">
        <v>341</v>
      </c>
      <c r="BH39" s="771"/>
      <c r="BI39" s="771"/>
      <c r="BJ39" s="771"/>
      <c r="BK39" s="771"/>
      <c r="BL39" s="212"/>
      <c r="BM39" s="695" t="s">
        <v>342</v>
      </c>
      <c r="BN39" s="695"/>
      <c r="BO39" s="695"/>
      <c r="BP39" s="695"/>
      <c r="BQ39" s="695"/>
      <c r="BR39" s="695"/>
      <c r="BS39" s="695"/>
      <c r="BT39" s="695"/>
      <c r="BU39" s="696"/>
      <c r="BV39" s="679">
        <v>94</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1993402</v>
      </c>
      <c r="CS39" s="715"/>
      <c r="CT39" s="715"/>
      <c r="CU39" s="715"/>
      <c r="CV39" s="715"/>
      <c r="CW39" s="715"/>
      <c r="CX39" s="715"/>
      <c r="CY39" s="716"/>
      <c r="CZ39" s="684">
        <v>4.5999999999999996</v>
      </c>
      <c r="DA39" s="713"/>
      <c r="DB39" s="713"/>
      <c r="DC39" s="717"/>
      <c r="DD39" s="688">
        <v>1976798</v>
      </c>
      <c r="DE39" s="715"/>
      <c r="DF39" s="715"/>
      <c r="DG39" s="715"/>
      <c r="DH39" s="715"/>
      <c r="DI39" s="715"/>
      <c r="DJ39" s="715"/>
      <c r="DK39" s="716"/>
      <c r="DL39" s="688" t="s">
        <v>126</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1280100</v>
      </c>
      <c r="BA40" s="680"/>
      <c r="BB40" s="680"/>
      <c r="BC40" s="680"/>
      <c r="BD40" s="715"/>
      <c r="BE40" s="715"/>
      <c r="BF40" s="738"/>
      <c r="BG40" s="770"/>
      <c r="BH40" s="771"/>
      <c r="BI40" s="771"/>
      <c r="BJ40" s="771"/>
      <c r="BK40" s="771"/>
      <c r="BL40" s="212"/>
      <c r="BM40" s="695" t="s">
        <v>345</v>
      </c>
      <c r="BN40" s="695"/>
      <c r="BO40" s="695"/>
      <c r="BP40" s="695"/>
      <c r="BQ40" s="695"/>
      <c r="BR40" s="695"/>
      <c r="BS40" s="695"/>
      <c r="BT40" s="695"/>
      <c r="BU40" s="696"/>
      <c r="BV40" s="679" t="s">
        <v>126</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329834</v>
      </c>
      <c r="CS40" s="680"/>
      <c r="CT40" s="680"/>
      <c r="CU40" s="680"/>
      <c r="CV40" s="680"/>
      <c r="CW40" s="680"/>
      <c r="CX40" s="680"/>
      <c r="CY40" s="681"/>
      <c r="CZ40" s="684">
        <v>0.8</v>
      </c>
      <c r="DA40" s="713"/>
      <c r="DB40" s="713"/>
      <c r="DC40" s="717"/>
      <c r="DD40" s="688" t="s">
        <v>126</v>
      </c>
      <c r="DE40" s="680"/>
      <c r="DF40" s="680"/>
      <c r="DG40" s="680"/>
      <c r="DH40" s="680"/>
      <c r="DI40" s="680"/>
      <c r="DJ40" s="680"/>
      <c r="DK40" s="681"/>
      <c r="DL40" s="688" t="s">
        <v>126</v>
      </c>
      <c r="DM40" s="680"/>
      <c r="DN40" s="680"/>
      <c r="DO40" s="680"/>
      <c r="DP40" s="680"/>
      <c r="DQ40" s="680"/>
      <c r="DR40" s="680"/>
      <c r="DS40" s="680"/>
      <c r="DT40" s="680"/>
      <c r="DU40" s="680"/>
      <c r="DV40" s="681"/>
      <c r="DW40" s="684" t="s">
        <v>238</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3271977</v>
      </c>
      <c r="BA41" s="760"/>
      <c r="BB41" s="760"/>
      <c r="BC41" s="760"/>
      <c r="BD41" s="749"/>
      <c r="BE41" s="749"/>
      <c r="BF41" s="751"/>
      <c r="BG41" s="772"/>
      <c r="BH41" s="773"/>
      <c r="BI41" s="773"/>
      <c r="BJ41" s="773"/>
      <c r="BK41" s="773"/>
      <c r="BL41" s="213"/>
      <c r="BM41" s="704" t="s">
        <v>348</v>
      </c>
      <c r="BN41" s="704"/>
      <c r="BO41" s="704"/>
      <c r="BP41" s="704"/>
      <c r="BQ41" s="704"/>
      <c r="BR41" s="704"/>
      <c r="BS41" s="704"/>
      <c r="BT41" s="704"/>
      <c r="BU41" s="705"/>
      <c r="BV41" s="759">
        <v>318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238</v>
      </c>
      <c r="DA41" s="713"/>
      <c r="DB41" s="713"/>
      <c r="DC41" s="717"/>
      <c r="DD41" s="688" t="s">
        <v>238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06" t="s">
        <v>350</v>
      </c>
      <c r="C42" s="206"/>
      <c r="D42" s="206"/>
      <c r="E42" s="206"/>
      <c r="F42" s="206"/>
      <c r="G42" s="206"/>
      <c r="H42" s="206"/>
      <c r="I42" s="206"/>
      <c r="J42" s="206"/>
      <c r="K42" s="206"/>
      <c r="L42" s="206"/>
      <c r="M42" s="206"/>
      <c r="N42" s="206"/>
      <c r="O42" s="206"/>
      <c r="P42" s="206"/>
      <c r="Q42" s="206"/>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BV42" s="215"/>
      <c r="BW42" s="215"/>
      <c r="BX42" s="215"/>
      <c r="BY42" s="215"/>
      <c r="BZ42" s="215"/>
      <c r="CA42" s="215"/>
      <c r="CB42" s="215"/>
      <c r="CD42" s="676" t="s">
        <v>351</v>
      </c>
      <c r="CE42" s="677"/>
      <c r="CF42" s="677"/>
      <c r="CG42" s="677"/>
      <c r="CH42" s="677"/>
      <c r="CI42" s="677"/>
      <c r="CJ42" s="677"/>
      <c r="CK42" s="677"/>
      <c r="CL42" s="677"/>
      <c r="CM42" s="677"/>
      <c r="CN42" s="677"/>
      <c r="CO42" s="677"/>
      <c r="CP42" s="677"/>
      <c r="CQ42" s="678"/>
      <c r="CR42" s="679">
        <v>3619887</v>
      </c>
      <c r="CS42" s="680"/>
      <c r="CT42" s="680"/>
      <c r="CU42" s="680"/>
      <c r="CV42" s="680"/>
      <c r="CW42" s="680"/>
      <c r="CX42" s="680"/>
      <c r="CY42" s="681"/>
      <c r="CZ42" s="684">
        <v>8.3000000000000007</v>
      </c>
      <c r="DA42" s="685"/>
      <c r="DB42" s="685"/>
      <c r="DC42" s="780"/>
      <c r="DD42" s="688">
        <v>1557980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16" t="s">
        <v>352</v>
      </c>
      <c r="C43" s="206"/>
      <c r="D43" s="206"/>
      <c r="E43" s="206"/>
      <c r="F43" s="206"/>
      <c r="G43" s="206"/>
      <c r="H43" s="206"/>
      <c r="I43" s="206"/>
      <c r="J43" s="206"/>
      <c r="K43" s="206"/>
      <c r="L43" s="206"/>
      <c r="M43" s="206"/>
      <c r="N43" s="206"/>
      <c r="O43" s="206"/>
      <c r="P43" s="206"/>
      <c r="Q43" s="206"/>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CD43" s="676" t="s">
        <v>353</v>
      </c>
      <c r="CE43" s="677"/>
      <c r="CF43" s="677"/>
      <c r="CG43" s="677"/>
      <c r="CH43" s="677"/>
      <c r="CI43" s="677"/>
      <c r="CJ43" s="677"/>
      <c r="CK43" s="677"/>
      <c r="CL43" s="677"/>
      <c r="CM43" s="677"/>
      <c r="CN43" s="677"/>
      <c r="CO43" s="677"/>
      <c r="CP43" s="677"/>
      <c r="CQ43" s="678"/>
      <c r="CR43" s="679">
        <v>147896</v>
      </c>
      <c r="CS43" s="715"/>
      <c r="CT43" s="715"/>
      <c r="CU43" s="715"/>
      <c r="CV43" s="715"/>
      <c r="CW43" s="715"/>
      <c r="CX43" s="715"/>
      <c r="CY43" s="716"/>
      <c r="CZ43" s="684">
        <v>0.3</v>
      </c>
      <c r="DA43" s="713"/>
      <c r="DB43" s="713"/>
      <c r="DC43" s="717"/>
      <c r="DD43" s="688">
        <v>147896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17" t="s">
        <v>354</v>
      </c>
      <c r="CD44" s="791" t="s">
        <v>305</v>
      </c>
      <c r="CE44" s="792"/>
      <c r="CF44" s="676" t="s">
        <v>355</v>
      </c>
      <c r="CG44" s="677"/>
      <c r="CH44" s="677"/>
      <c r="CI44" s="677"/>
      <c r="CJ44" s="677"/>
      <c r="CK44" s="677"/>
      <c r="CL44" s="677"/>
      <c r="CM44" s="677"/>
      <c r="CN44" s="677"/>
      <c r="CO44" s="677"/>
      <c r="CP44" s="677"/>
      <c r="CQ44" s="678"/>
      <c r="CR44" s="679">
        <v>3619887</v>
      </c>
      <c r="CS44" s="680"/>
      <c r="CT44" s="680"/>
      <c r="CU44" s="680"/>
      <c r="CV44" s="680"/>
      <c r="CW44" s="680"/>
      <c r="CX44" s="680"/>
      <c r="CY44" s="681"/>
      <c r="CZ44" s="684">
        <v>8.3000000000000007</v>
      </c>
      <c r="DA44" s="685"/>
      <c r="DB44" s="685"/>
      <c r="DC44" s="780"/>
      <c r="DD44" s="688">
        <v>1557980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917794</v>
      </c>
      <c r="CS45" s="715"/>
      <c r="CT45" s="715"/>
      <c r="CU45" s="715"/>
      <c r="CV45" s="715"/>
      <c r="CW45" s="715"/>
      <c r="CX45" s="715"/>
      <c r="CY45" s="716"/>
      <c r="CZ45" s="684">
        <v>2.1</v>
      </c>
      <c r="DA45" s="713"/>
      <c r="DB45" s="713"/>
      <c r="DC45" s="717"/>
      <c r="DD45" s="688">
        <v>47724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2702093</v>
      </c>
      <c r="CS46" s="680"/>
      <c r="CT46" s="680"/>
      <c r="CU46" s="680"/>
      <c r="CV46" s="680"/>
      <c r="CW46" s="680"/>
      <c r="CX46" s="680"/>
      <c r="CY46" s="681"/>
      <c r="CZ46" s="684">
        <v>6.2</v>
      </c>
      <c r="DA46" s="685"/>
      <c r="DB46" s="685"/>
      <c r="DC46" s="780"/>
      <c r="DD46" s="688">
        <v>1510256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238</v>
      </c>
      <c r="CS47" s="715"/>
      <c r="CT47" s="715"/>
      <c r="CU47" s="715"/>
      <c r="CV47" s="715"/>
      <c r="CW47" s="715"/>
      <c r="CX47" s="715"/>
      <c r="CY47" s="716"/>
      <c r="CZ47" s="684" t="s">
        <v>238</v>
      </c>
      <c r="DA47" s="713"/>
      <c r="DB47" s="713"/>
      <c r="DC47" s="717"/>
      <c r="DD47" s="688" t="s">
        <v>126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126</v>
      </c>
      <c r="CS48" s="680"/>
      <c r="CT48" s="680"/>
      <c r="CU48" s="680"/>
      <c r="CV48" s="680"/>
      <c r="CW48" s="680"/>
      <c r="CX48" s="680"/>
      <c r="CY48" s="681"/>
      <c r="CZ48" s="684" t="s">
        <v>238</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43767717</v>
      </c>
      <c r="CS49" s="749"/>
      <c r="CT49" s="749"/>
      <c r="CU49" s="749"/>
      <c r="CV49" s="749"/>
      <c r="CW49" s="749"/>
      <c r="CX49" s="749"/>
      <c r="CY49" s="781"/>
      <c r="CZ49" s="764">
        <v>100</v>
      </c>
      <c r="DA49" s="782"/>
      <c r="DB49" s="782"/>
      <c r="DC49" s="783"/>
      <c r="DD49" s="784">
        <v>31894189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23wUuXnBErQnCkmtEOjNxBxNesR40ohpChI8ey0hmsS2Y5jj1pgzG+U4RbESk5GZ8J57VbsNfFQHNQTa+tNXIw==" saltValue="5YFuD6/yGLjLcsjuJTXB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65" sqref="AU65"/>
    </sheetView>
  </sheetViews>
  <sheetFormatPr defaultColWidth="0" defaultRowHeight="13.5" zeroHeight="1" x14ac:dyDescent="0.15"/>
  <cols>
    <col min="1" max="130" width="2.75" style="266" customWidth="1"/>
    <col min="131" max="131" width="1.625" style="266" customWidth="1"/>
    <col min="132" max="16384" width="9" style="266" hidden="1"/>
  </cols>
  <sheetData>
    <row r="1" spans="1:131" s="224" customFormat="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1"/>
      <c r="DQ1" s="222"/>
      <c r="DR1" s="222"/>
      <c r="DS1" s="222"/>
      <c r="DT1" s="222"/>
      <c r="DU1" s="222"/>
      <c r="DV1" s="222"/>
      <c r="DW1" s="222"/>
      <c r="DX1" s="222"/>
      <c r="DY1" s="222"/>
      <c r="DZ1" s="222"/>
      <c r="EA1" s="223"/>
    </row>
    <row r="2" spans="1:131" s="228" customFormat="1" ht="26.25" customHeight="1" thickBot="1" x14ac:dyDescent="0.2">
      <c r="A2" s="225" t="s">
        <v>361</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826" t="s">
        <v>362</v>
      </c>
      <c r="DK2" s="827"/>
      <c r="DL2" s="827"/>
      <c r="DM2" s="827"/>
      <c r="DN2" s="827"/>
      <c r="DO2" s="828"/>
      <c r="DP2" s="226"/>
      <c r="DQ2" s="826" t="s">
        <v>363</v>
      </c>
      <c r="DR2" s="827"/>
      <c r="DS2" s="827"/>
      <c r="DT2" s="827"/>
      <c r="DU2" s="827"/>
      <c r="DV2" s="827"/>
      <c r="DW2" s="827"/>
      <c r="DX2" s="827"/>
      <c r="DY2" s="827"/>
      <c r="DZ2" s="828"/>
      <c r="EA2" s="227"/>
    </row>
    <row r="3" spans="1:131" s="224" customFormat="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3"/>
    </row>
    <row r="4" spans="1:131" s="232"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29"/>
      <c r="BA4" s="229"/>
      <c r="BB4" s="229"/>
      <c r="BC4" s="229"/>
      <c r="BD4" s="229"/>
      <c r="BE4" s="230"/>
      <c r="BF4" s="230"/>
      <c r="BG4" s="230"/>
      <c r="BH4" s="230"/>
      <c r="BI4" s="230"/>
      <c r="BJ4" s="230"/>
      <c r="BK4" s="230"/>
      <c r="BL4" s="230"/>
      <c r="BM4" s="230"/>
      <c r="BN4" s="230"/>
      <c r="BO4" s="230"/>
      <c r="BP4" s="230"/>
      <c r="BQ4" s="229" t="s">
        <v>365</v>
      </c>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31"/>
    </row>
    <row r="5" spans="1:131" s="232"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33"/>
      <c r="BA5" s="233"/>
      <c r="BB5" s="233"/>
      <c r="BC5" s="233"/>
      <c r="BD5" s="233"/>
      <c r="BE5" s="234"/>
      <c r="BF5" s="234"/>
      <c r="BG5" s="234"/>
      <c r="BH5" s="234"/>
      <c r="BI5" s="234"/>
      <c r="BJ5" s="234"/>
      <c r="BK5" s="234"/>
      <c r="BL5" s="234"/>
      <c r="BM5" s="234"/>
      <c r="BN5" s="234"/>
      <c r="BO5" s="234"/>
      <c r="BP5" s="234"/>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31"/>
    </row>
    <row r="6" spans="1:131" s="232"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29"/>
      <c r="BA6" s="229"/>
      <c r="BB6" s="229"/>
      <c r="BC6" s="229"/>
      <c r="BD6" s="229"/>
      <c r="BE6" s="230"/>
      <c r="BF6" s="230"/>
      <c r="BG6" s="230"/>
      <c r="BH6" s="230"/>
      <c r="BI6" s="230"/>
      <c r="BJ6" s="230"/>
      <c r="BK6" s="230"/>
      <c r="BL6" s="230"/>
      <c r="BM6" s="230"/>
      <c r="BN6" s="230"/>
      <c r="BO6" s="230"/>
      <c r="BP6" s="230"/>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31"/>
    </row>
    <row r="7" spans="1:131" s="232" customFormat="1" ht="26.25" customHeight="1" thickTop="1" x14ac:dyDescent="0.15">
      <c r="A7" s="235">
        <v>1</v>
      </c>
      <c r="B7" s="811" t="s">
        <v>383</v>
      </c>
      <c r="C7" s="812"/>
      <c r="D7" s="812"/>
      <c r="E7" s="812"/>
      <c r="F7" s="812"/>
      <c r="G7" s="812"/>
      <c r="H7" s="812"/>
      <c r="I7" s="812"/>
      <c r="J7" s="812"/>
      <c r="K7" s="812"/>
      <c r="L7" s="812"/>
      <c r="M7" s="812"/>
      <c r="N7" s="812"/>
      <c r="O7" s="812"/>
      <c r="P7" s="813"/>
      <c r="Q7" s="814">
        <v>45322</v>
      </c>
      <c r="R7" s="815"/>
      <c r="S7" s="815"/>
      <c r="T7" s="815"/>
      <c r="U7" s="815"/>
      <c r="V7" s="815">
        <v>43578</v>
      </c>
      <c r="W7" s="815"/>
      <c r="X7" s="815"/>
      <c r="Y7" s="815"/>
      <c r="Z7" s="815"/>
      <c r="AA7" s="815">
        <v>1744</v>
      </c>
      <c r="AB7" s="815"/>
      <c r="AC7" s="815"/>
      <c r="AD7" s="815"/>
      <c r="AE7" s="816"/>
      <c r="AF7" s="817">
        <v>1707</v>
      </c>
      <c r="AG7" s="818"/>
      <c r="AH7" s="818"/>
      <c r="AI7" s="818"/>
      <c r="AJ7" s="819"/>
      <c r="AK7" s="854">
        <v>1531</v>
      </c>
      <c r="AL7" s="855"/>
      <c r="AM7" s="855"/>
      <c r="AN7" s="855"/>
      <c r="AO7" s="855"/>
      <c r="AP7" s="855">
        <v>37681</v>
      </c>
      <c r="AQ7" s="855"/>
      <c r="AR7" s="855"/>
      <c r="AS7" s="855"/>
      <c r="AT7" s="855"/>
      <c r="AU7" s="856"/>
      <c r="AV7" s="856"/>
      <c r="AW7" s="856"/>
      <c r="AX7" s="856"/>
      <c r="AY7" s="857"/>
      <c r="AZ7" s="229"/>
      <c r="BA7" s="229"/>
      <c r="BB7" s="229"/>
      <c r="BC7" s="229"/>
      <c r="BD7" s="229"/>
      <c r="BE7" s="230"/>
      <c r="BF7" s="230"/>
      <c r="BG7" s="230"/>
      <c r="BH7" s="230"/>
      <c r="BI7" s="230"/>
      <c r="BJ7" s="230"/>
      <c r="BK7" s="230"/>
      <c r="BL7" s="230"/>
      <c r="BM7" s="230"/>
      <c r="BN7" s="230"/>
      <c r="BO7" s="230"/>
      <c r="BP7" s="230"/>
      <c r="BQ7" s="236">
        <v>1</v>
      </c>
      <c r="BR7" s="237"/>
      <c r="BS7" s="858" t="s">
        <v>574</v>
      </c>
      <c r="BT7" s="859"/>
      <c r="BU7" s="859"/>
      <c r="BV7" s="859"/>
      <c r="BW7" s="859"/>
      <c r="BX7" s="859"/>
      <c r="BY7" s="859"/>
      <c r="BZ7" s="859"/>
      <c r="CA7" s="859"/>
      <c r="CB7" s="859"/>
      <c r="CC7" s="859"/>
      <c r="CD7" s="859"/>
      <c r="CE7" s="859"/>
      <c r="CF7" s="859"/>
      <c r="CG7" s="860"/>
      <c r="CH7" s="851">
        <v>0</v>
      </c>
      <c r="CI7" s="852"/>
      <c r="CJ7" s="852"/>
      <c r="CK7" s="852"/>
      <c r="CL7" s="853"/>
      <c r="CM7" s="851">
        <v>33</v>
      </c>
      <c r="CN7" s="852"/>
      <c r="CO7" s="852"/>
      <c r="CP7" s="852"/>
      <c r="CQ7" s="853"/>
      <c r="CR7" s="851">
        <v>5</v>
      </c>
      <c r="CS7" s="852"/>
      <c r="CT7" s="852"/>
      <c r="CU7" s="852"/>
      <c r="CV7" s="853"/>
      <c r="CW7" s="851"/>
      <c r="CX7" s="852"/>
      <c r="CY7" s="852"/>
      <c r="CZ7" s="852"/>
      <c r="DA7" s="853"/>
      <c r="DB7" s="851">
        <v>286</v>
      </c>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31"/>
    </row>
    <row r="8" spans="1:131" s="232" customFormat="1" ht="26.25" customHeight="1" x14ac:dyDescent="0.15">
      <c r="A8" s="238">
        <v>2</v>
      </c>
      <c r="B8" s="835" t="s">
        <v>384</v>
      </c>
      <c r="C8" s="836"/>
      <c r="D8" s="836"/>
      <c r="E8" s="836"/>
      <c r="F8" s="836"/>
      <c r="G8" s="836"/>
      <c r="H8" s="836"/>
      <c r="I8" s="836"/>
      <c r="J8" s="836"/>
      <c r="K8" s="836"/>
      <c r="L8" s="836"/>
      <c r="M8" s="836"/>
      <c r="N8" s="836"/>
      <c r="O8" s="836"/>
      <c r="P8" s="837"/>
      <c r="Q8" s="838">
        <v>315</v>
      </c>
      <c r="R8" s="839"/>
      <c r="S8" s="839"/>
      <c r="T8" s="839"/>
      <c r="U8" s="839"/>
      <c r="V8" s="839">
        <v>315</v>
      </c>
      <c r="W8" s="839"/>
      <c r="X8" s="839"/>
      <c r="Y8" s="839"/>
      <c r="Z8" s="839"/>
      <c r="AA8" s="839">
        <v>0</v>
      </c>
      <c r="AB8" s="839"/>
      <c r="AC8" s="839"/>
      <c r="AD8" s="839"/>
      <c r="AE8" s="840"/>
      <c r="AF8" s="841" t="s">
        <v>385</v>
      </c>
      <c r="AG8" s="842"/>
      <c r="AH8" s="842"/>
      <c r="AI8" s="842"/>
      <c r="AJ8" s="843"/>
      <c r="AK8" s="844">
        <v>109</v>
      </c>
      <c r="AL8" s="845"/>
      <c r="AM8" s="845"/>
      <c r="AN8" s="845"/>
      <c r="AO8" s="845"/>
      <c r="AP8" s="845">
        <v>548</v>
      </c>
      <c r="AQ8" s="845"/>
      <c r="AR8" s="845"/>
      <c r="AS8" s="845"/>
      <c r="AT8" s="845"/>
      <c r="AU8" s="846"/>
      <c r="AV8" s="846"/>
      <c r="AW8" s="846"/>
      <c r="AX8" s="846"/>
      <c r="AY8" s="847"/>
      <c r="AZ8" s="229"/>
      <c r="BA8" s="229"/>
      <c r="BB8" s="229"/>
      <c r="BC8" s="229"/>
      <c r="BD8" s="229"/>
      <c r="BE8" s="230"/>
      <c r="BF8" s="230"/>
      <c r="BG8" s="230"/>
      <c r="BH8" s="230"/>
      <c r="BI8" s="230"/>
      <c r="BJ8" s="230"/>
      <c r="BK8" s="230"/>
      <c r="BL8" s="230"/>
      <c r="BM8" s="230"/>
      <c r="BN8" s="230"/>
      <c r="BO8" s="230"/>
      <c r="BP8" s="230"/>
      <c r="BQ8" s="239">
        <v>2</v>
      </c>
      <c r="BR8" s="240"/>
      <c r="BS8" s="848" t="s">
        <v>575</v>
      </c>
      <c r="BT8" s="849"/>
      <c r="BU8" s="849"/>
      <c r="BV8" s="849"/>
      <c r="BW8" s="849"/>
      <c r="BX8" s="849"/>
      <c r="BY8" s="849"/>
      <c r="BZ8" s="849"/>
      <c r="CA8" s="849"/>
      <c r="CB8" s="849"/>
      <c r="CC8" s="849"/>
      <c r="CD8" s="849"/>
      <c r="CE8" s="849"/>
      <c r="CF8" s="849"/>
      <c r="CG8" s="850"/>
      <c r="CH8" s="861">
        <v>-11</v>
      </c>
      <c r="CI8" s="862"/>
      <c r="CJ8" s="862"/>
      <c r="CK8" s="862"/>
      <c r="CL8" s="863"/>
      <c r="CM8" s="861">
        <v>107</v>
      </c>
      <c r="CN8" s="862"/>
      <c r="CO8" s="862"/>
      <c r="CP8" s="862"/>
      <c r="CQ8" s="863"/>
      <c r="CR8" s="861">
        <v>100</v>
      </c>
      <c r="CS8" s="862"/>
      <c r="CT8" s="862"/>
      <c r="CU8" s="862"/>
      <c r="CV8" s="863"/>
      <c r="CW8" s="861">
        <v>8</v>
      </c>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31"/>
    </row>
    <row r="9" spans="1:131" s="232" customFormat="1" ht="26.25" customHeight="1" x14ac:dyDescent="0.15">
      <c r="A9" s="238">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29"/>
      <c r="BA9" s="229"/>
      <c r="BB9" s="229"/>
      <c r="BC9" s="229"/>
      <c r="BD9" s="229"/>
      <c r="BE9" s="230"/>
      <c r="BF9" s="230"/>
      <c r="BG9" s="230"/>
      <c r="BH9" s="230"/>
      <c r="BI9" s="230"/>
      <c r="BJ9" s="230"/>
      <c r="BK9" s="230"/>
      <c r="BL9" s="230"/>
      <c r="BM9" s="230"/>
      <c r="BN9" s="230"/>
      <c r="BO9" s="230"/>
      <c r="BP9" s="230"/>
      <c r="BQ9" s="239">
        <v>3</v>
      </c>
      <c r="BR9" s="240"/>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31"/>
    </row>
    <row r="10" spans="1:131" s="232" customFormat="1" ht="26.25" customHeight="1" x14ac:dyDescent="0.15">
      <c r="A10" s="238">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29"/>
      <c r="BA10" s="229"/>
      <c r="BB10" s="229"/>
      <c r="BC10" s="229"/>
      <c r="BD10" s="229"/>
      <c r="BE10" s="230"/>
      <c r="BF10" s="230"/>
      <c r="BG10" s="230"/>
      <c r="BH10" s="230"/>
      <c r="BI10" s="230"/>
      <c r="BJ10" s="230"/>
      <c r="BK10" s="230"/>
      <c r="BL10" s="230"/>
      <c r="BM10" s="230"/>
      <c r="BN10" s="230"/>
      <c r="BO10" s="230"/>
      <c r="BP10" s="230"/>
      <c r="BQ10" s="239">
        <v>4</v>
      </c>
      <c r="BR10" s="240"/>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31"/>
    </row>
    <row r="11" spans="1:131" s="232" customFormat="1" ht="26.25" customHeight="1" x14ac:dyDescent="0.15">
      <c r="A11" s="238">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29"/>
      <c r="BA11" s="229"/>
      <c r="BB11" s="229"/>
      <c r="BC11" s="229"/>
      <c r="BD11" s="229"/>
      <c r="BE11" s="230"/>
      <c r="BF11" s="230"/>
      <c r="BG11" s="230"/>
      <c r="BH11" s="230"/>
      <c r="BI11" s="230"/>
      <c r="BJ11" s="230"/>
      <c r="BK11" s="230"/>
      <c r="BL11" s="230"/>
      <c r="BM11" s="230"/>
      <c r="BN11" s="230"/>
      <c r="BO11" s="230"/>
      <c r="BP11" s="230"/>
      <c r="BQ11" s="239">
        <v>5</v>
      </c>
      <c r="BR11" s="240"/>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31"/>
    </row>
    <row r="12" spans="1:131" s="232" customFormat="1" ht="26.25" customHeight="1" x14ac:dyDescent="0.15">
      <c r="A12" s="238">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29"/>
      <c r="BA12" s="229"/>
      <c r="BB12" s="229"/>
      <c r="BC12" s="229"/>
      <c r="BD12" s="229"/>
      <c r="BE12" s="230"/>
      <c r="BF12" s="230"/>
      <c r="BG12" s="230"/>
      <c r="BH12" s="230"/>
      <c r="BI12" s="230"/>
      <c r="BJ12" s="230"/>
      <c r="BK12" s="230"/>
      <c r="BL12" s="230"/>
      <c r="BM12" s="230"/>
      <c r="BN12" s="230"/>
      <c r="BO12" s="230"/>
      <c r="BP12" s="230"/>
      <c r="BQ12" s="239">
        <v>6</v>
      </c>
      <c r="BR12" s="240"/>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31"/>
    </row>
    <row r="13" spans="1:131" s="232" customFormat="1" ht="26.25" customHeight="1" x14ac:dyDescent="0.15">
      <c r="A13" s="238">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29"/>
      <c r="BA13" s="229"/>
      <c r="BB13" s="229"/>
      <c r="BC13" s="229"/>
      <c r="BD13" s="229"/>
      <c r="BE13" s="230"/>
      <c r="BF13" s="230"/>
      <c r="BG13" s="230"/>
      <c r="BH13" s="230"/>
      <c r="BI13" s="230"/>
      <c r="BJ13" s="230"/>
      <c r="BK13" s="230"/>
      <c r="BL13" s="230"/>
      <c r="BM13" s="230"/>
      <c r="BN13" s="230"/>
      <c r="BO13" s="230"/>
      <c r="BP13" s="230"/>
      <c r="BQ13" s="239">
        <v>7</v>
      </c>
      <c r="BR13" s="240"/>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31"/>
    </row>
    <row r="14" spans="1:131" s="232" customFormat="1" ht="26.25" customHeight="1" x14ac:dyDescent="0.15">
      <c r="A14" s="238">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29"/>
      <c r="BA14" s="229"/>
      <c r="BB14" s="229"/>
      <c r="BC14" s="229"/>
      <c r="BD14" s="229"/>
      <c r="BE14" s="230"/>
      <c r="BF14" s="230"/>
      <c r="BG14" s="230"/>
      <c r="BH14" s="230"/>
      <c r="BI14" s="230"/>
      <c r="BJ14" s="230"/>
      <c r="BK14" s="230"/>
      <c r="BL14" s="230"/>
      <c r="BM14" s="230"/>
      <c r="BN14" s="230"/>
      <c r="BO14" s="230"/>
      <c r="BP14" s="230"/>
      <c r="BQ14" s="239">
        <v>8</v>
      </c>
      <c r="BR14" s="240"/>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31"/>
    </row>
    <row r="15" spans="1:131" s="232" customFormat="1" ht="26.25" customHeight="1" x14ac:dyDescent="0.15">
      <c r="A15" s="238">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29"/>
      <c r="BA15" s="229"/>
      <c r="BB15" s="229"/>
      <c r="BC15" s="229"/>
      <c r="BD15" s="229"/>
      <c r="BE15" s="230"/>
      <c r="BF15" s="230"/>
      <c r="BG15" s="230"/>
      <c r="BH15" s="230"/>
      <c r="BI15" s="230"/>
      <c r="BJ15" s="230"/>
      <c r="BK15" s="230"/>
      <c r="BL15" s="230"/>
      <c r="BM15" s="230"/>
      <c r="BN15" s="230"/>
      <c r="BO15" s="230"/>
      <c r="BP15" s="230"/>
      <c r="BQ15" s="239">
        <v>9</v>
      </c>
      <c r="BR15" s="240"/>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31"/>
    </row>
    <row r="16" spans="1:131" s="232" customFormat="1" ht="26.25" customHeight="1" x14ac:dyDescent="0.15">
      <c r="A16" s="238">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29"/>
      <c r="BA16" s="229"/>
      <c r="BB16" s="229"/>
      <c r="BC16" s="229"/>
      <c r="BD16" s="229"/>
      <c r="BE16" s="230"/>
      <c r="BF16" s="230"/>
      <c r="BG16" s="230"/>
      <c r="BH16" s="230"/>
      <c r="BI16" s="230"/>
      <c r="BJ16" s="230"/>
      <c r="BK16" s="230"/>
      <c r="BL16" s="230"/>
      <c r="BM16" s="230"/>
      <c r="BN16" s="230"/>
      <c r="BO16" s="230"/>
      <c r="BP16" s="230"/>
      <c r="BQ16" s="239">
        <v>10</v>
      </c>
      <c r="BR16" s="240"/>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31"/>
    </row>
    <row r="17" spans="1:131" s="232" customFormat="1" ht="26.25" customHeight="1" x14ac:dyDescent="0.15">
      <c r="A17" s="238">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29"/>
      <c r="BA17" s="229"/>
      <c r="BB17" s="229"/>
      <c r="BC17" s="229"/>
      <c r="BD17" s="229"/>
      <c r="BE17" s="230"/>
      <c r="BF17" s="230"/>
      <c r="BG17" s="230"/>
      <c r="BH17" s="230"/>
      <c r="BI17" s="230"/>
      <c r="BJ17" s="230"/>
      <c r="BK17" s="230"/>
      <c r="BL17" s="230"/>
      <c r="BM17" s="230"/>
      <c r="BN17" s="230"/>
      <c r="BO17" s="230"/>
      <c r="BP17" s="230"/>
      <c r="BQ17" s="239">
        <v>11</v>
      </c>
      <c r="BR17" s="240"/>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31"/>
    </row>
    <row r="18" spans="1:131" s="232" customFormat="1" ht="26.25" customHeight="1" x14ac:dyDescent="0.15">
      <c r="A18" s="238">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29"/>
      <c r="BA18" s="229"/>
      <c r="BB18" s="229"/>
      <c r="BC18" s="229"/>
      <c r="BD18" s="229"/>
      <c r="BE18" s="230"/>
      <c r="BF18" s="230"/>
      <c r="BG18" s="230"/>
      <c r="BH18" s="230"/>
      <c r="BI18" s="230"/>
      <c r="BJ18" s="230"/>
      <c r="BK18" s="230"/>
      <c r="BL18" s="230"/>
      <c r="BM18" s="230"/>
      <c r="BN18" s="230"/>
      <c r="BO18" s="230"/>
      <c r="BP18" s="230"/>
      <c r="BQ18" s="239">
        <v>12</v>
      </c>
      <c r="BR18" s="240"/>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31"/>
    </row>
    <row r="19" spans="1:131" s="232" customFormat="1" ht="26.25" customHeight="1" x14ac:dyDescent="0.15">
      <c r="A19" s="238">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29"/>
      <c r="BA19" s="229"/>
      <c r="BB19" s="229"/>
      <c r="BC19" s="229"/>
      <c r="BD19" s="229"/>
      <c r="BE19" s="230"/>
      <c r="BF19" s="230"/>
      <c r="BG19" s="230"/>
      <c r="BH19" s="230"/>
      <c r="BI19" s="230"/>
      <c r="BJ19" s="230"/>
      <c r="BK19" s="230"/>
      <c r="BL19" s="230"/>
      <c r="BM19" s="230"/>
      <c r="BN19" s="230"/>
      <c r="BO19" s="230"/>
      <c r="BP19" s="230"/>
      <c r="BQ19" s="239">
        <v>13</v>
      </c>
      <c r="BR19" s="240"/>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31"/>
    </row>
    <row r="20" spans="1:131" s="232" customFormat="1" ht="26.25" customHeight="1" x14ac:dyDescent="0.15">
      <c r="A20" s="238">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29"/>
      <c r="BA20" s="229"/>
      <c r="BB20" s="229"/>
      <c r="BC20" s="229"/>
      <c r="BD20" s="229"/>
      <c r="BE20" s="230"/>
      <c r="BF20" s="230"/>
      <c r="BG20" s="230"/>
      <c r="BH20" s="230"/>
      <c r="BI20" s="230"/>
      <c r="BJ20" s="230"/>
      <c r="BK20" s="230"/>
      <c r="BL20" s="230"/>
      <c r="BM20" s="230"/>
      <c r="BN20" s="230"/>
      <c r="BO20" s="230"/>
      <c r="BP20" s="230"/>
      <c r="BQ20" s="239">
        <v>14</v>
      </c>
      <c r="BR20" s="240"/>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31"/>
    </row>
    <row r="21" spans="1:131" s="232" customFormat="1" ht="26.25" customHeight="1" thickBot="1" x14ac:dyDescent="0.2">
      <c r="A21" s="238">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29"/>
      <c r="BA21" s="229"/>
      <c r="BB21" s="229"/>
      <c r="BC21" s="229"/>
      <c r="BD21" s="229"/>
      <c r="BE21" s="230"/>
      <c r="BF21" s="230"/>
      <c r="BG21" s="230"/>
      <c r="BH21" s="230"/>
      <c r="BI21" s="230"/>
      <c r="BJ21" s="230"/>
      <c r="BK21" s="230"/>
      <c r="BL21" s="230"/>
      <c r="BM21" s="230"/>
      <c r="BN21" s="230"/>
      <c r="BO21" s="230"/>
      <c r="BP21" s="230"/>
      <c r="BQ21" s="239">
        <v>15</v>
      </c>
      <c r="BR21" s="240"/>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31"/>
    </row>
    <row r="22" spans="1:131" s="232" customFormat="1" ht="26.25" customHeight="1" x14ac:dyDescent="0.15">
      <c r="A22" s="238">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30"/>
      <c r="BF22" s="230"/>
      <c r="BG22" s="230"/>
      <c r="BH22" s="230"/>
      <c r="BI22" s="230"/>
      <c r="BJ22" s="230"/>
      <c r="BK22" s="230"/>
      <c r="BL22" s="230"/>
      <c r="BM22" s="230"/>
      <c r="BN22" s="230"/>
      <c r="BO22" s="230"/>
      <c r="BP22" s="230"/>
      <c r="BQ22" s="239">
        <v>16</v>
      </c>
      <c r="BR22" s="240"/>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31"/>
    </row>
    <row r="23" spans="1:131" s="232" customFormat="1" ht="26.25" customHeight="1" thickBot="1" x14ac:dyDescent="0.2">
      <c r="A23" s="241" t="s">
        <v>387</v>
      </c>
      <c r="B23" s="870" t="s">
        <v>388</v>
      </c>
      <c r="C23" s="871"/>
      <c r="D23" s="871"/>
      <c r="E23" s="871"/>
      <c r="F23" s="871"/>
      <c r="G23" s="871"/>
      <c r="H23" s="871"/>
      <c r="I23" s="871"/>
      <c r="J23" s="871"/>
      <c r="K23" s="871"/>
      <c r="L23" s="871"/>
      <c r="M23" s="871"/>
      <c r="N23" s="871"/>
      <c r="O23" s="871"/>
      <c r="P23" s="872"/>
      <c r="Q23" s="873">
        <v>45512</v>
      </c>
      <c r="R23" s="874"/>
      <c r="S23" s="874"/>
      <c r="T23" s="874"/>
      <c r="U23" s="874"/>
      <c r="V23" s="874">
        <v>43768</v>
      </c>
      <c r="W23" s="874"/>
      <c r="X23" s="874"/>
      <c r="Y23" s="874"/>
      <c r="Z23" s="874"/>
      <c r="AA23" s="874">
        <v>1744</v>
      </c>
      <c r="AB23" s="874"/>
      <c r="AC23" s="874"/>
      <c r="AD23" s="874"/>
      <c r="AE23" s="875"/>
      <c r="AF23" s="876">
        <v>1707</v>
      </c>
      <c r="AG23" s="874"/>
      <c r="AH23" s="874"/>
      <c r="AI23" s="874"/>
      <c r="AJ23" s="877"/>
      <c r="AK23" s="878"/>
      <c r="AL23" s="879"/>
      <c r="AM23" s="879"/>
      <c r="AN23" s="879"/>
      <c r="AO23" s="879"/>
      <c r="AP23" s="874">
        <v>38229</v>
      </c>
      <c r="AQ23" s="874"/>
      <c r="AR23" s="874"/>
      <c r="AS23" s="874"/>
      <c r="AT23" s="874"/>
      <c r="AU23" s="880"/>
      <c r="AV23" s="880"/>
      <c r="AW23" s="880"/>
      <c r="AX23" s="880"/>
      <c r="AY23" s="881"/>
      <c r="AZ23" s="889" t="s">
        <v>126</v>
      </c>
      <c r="BA23" s="890"/>
      <c r="BB23" s="890"/>
      <c r="BC23" s="890"/>
      <c r="BD23" s="891"/>
      <c r="BE23" s="230"/>
      <c r="BF23" s="230"/>
      <c r="BG23" s="230"/>
      <c r="BH23" s="230"/>
      <c r="BI23" s="230"/>
      <c r="BJ23" s="230"/>
      <c r="BK23" s="230"/>
      <c r="BL23" s="230"/>
      <c r="BM23" s="230"/>
      <c r="BN23" s="230"/>
      <c r="BO23" s="230"/>
      <c r="BP23" s="230"/>
      <c r="BQ23" s="239">
        <v>17</v>
      </c>
      <c r="BR23" s="240"/>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31"/>
    </row>
    <row r="24" spans="1:131" s="232"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29"/>
      <c r="BA24" s="229"/>
      <c r="BB24" s="229"/>
      <c r="BC24" s="229"/>
      <c r="BD24" s="229"/>
      <c r="BE24" s="230"/>
      <c r="BF24" s="230"/>
      <c r="BG24" s="230"/>
      <c r="BH24" s="230"/>
      <c r="BI24" s="230"/>
      <c r="BJ24" s="230"/>
      <c r="BK24" s="230"/>
      <c r="BL24" s="230"/>
      <c r="BM24" s="230"/>
      <c r="BN24" s="230"/>
      <c r="BO24" s="230"/>
      <c r="BP24" s="230"/>
      <c r="BQ24" s="239">
        <v>18</v>
      </c>
      <c r="BR24" s="240"/>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31"/>
    </row>
    <row r="25" spans="1:131" s="224"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29"/>
      <c r="BK25" s="229"/>
      <c r="BL25" s="229"/>
      <c r="BM25" s="229"/>
      <c r="BN25" s="229"/>
      <c r="BO25" s="242"/>
      <c r="BP25" s="242"/>
      <c r="BQ25" s="239">
        <v>19</v>
      </c>
      <c r="BR25" s="240"/>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23"/>
    </row>
    <row r="26" spans="1:131" s="224"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29"/>
      <c r="BK26" s="229"/>
      <c r="BL26" s="229"/>
      <c r="BM26" s="229"/>
      <c r="BN26" s="229"/>
      <c r="BO26" s="242"/>
      <c r="BP26" s="242"/>
      <c r="BQ26" s="239">
        <v>20</v>
      </c>
      <c r="BR26" s="240"/>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23"/>
    </row>
    <row r="27" spans="1:131" s="224"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29"/>
      <c r="BK27" s="229"/>
      <c r="BL27" s="229"/>
      <c r="BM27" s="229"/>
      <c r="BN27" s="229"/>
      <c r="BO27" s="242"/>
      <c r="BP27" s="242"/>
      <c r="BQ27" s="239">
        <v>21</v>
      </c>
      <c r="BR27" s="240"/>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23"/>
    </row>
    <row r="28" spans="1:131" s="224" customFormat="1" ht="26.25" customHeight="1" thickTop="1" x14ac:dyDescent="0.15">
      <c r="A28" s="243">
        <v>1</v>
      </c>
      <c r="B28" s="811" t="s">
        <v>399</v>
      </c>
      <c r="C28" s="812"/>
      <c r="D28" s="812"/>
      <c r="E28" s="812"/>
      <c r="F28" s="812"/>
      <c r="G28" s="812"/>
      <c r="H28" s="812"/>
      <c r="I28" s="812"/>
      <c r="J28" s="812"/>
      <c r="K28" s="812"/>
      <c r="L28" s="812"/>
      <c r="M28" s="812"/>
      <c r="N28" s="812"/>
      <c r="O28" s="812"/>
      <c r="P28" s="813"/>
      <c r="Q28" s="902">
        <v>17253</v>
      </c>
      <c r="R28" s="903"/>
      <c r="S28" s="903"/>
      <c r="T28" s="903"/>
      <c r="U28" s="903"/>
      <c r="V28" s="903">
        <v>16889</v>
      </c>
      <c r="W28" s="903"/>
      <c r="X28" s="903"/>
      <c r="Y28" s="903"/>
      <c r="Z28" s="903"/>
      <c r="AA28" s="903">
        <v>364</v>
      </c>
      <c r="AB28" s="903"/>
      <c r="AC28" s="903"/>
      <c r="AD28" s="903"/>
      <c r="AE28" s="904"/>
      <c r="AF28" s="905">
        <v>364</v>
      </c>
      <c r="AG28" s="903"/>
      <c r="AH28" s="903"/>
      <c r="AI28" s="903"/>
      <c r="AJ28" s="906"/>
      <c r="AK28" s="907">
        <v>1161</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29"/>
      <c r="BK28" s="229"/>
      <c r="BL28" s="229"/>
      <c r="BM28" s="229"/>
      <c r="BN28" s="229"/>
      <c r="BO28" s="242"/>
      <c r="BP28" s="242"/>
      <c r="BQ28" s="239">
        <v>22</v>
      </c>
      <c r="BR28" s="240"/>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23"/>
    </row>
    <row r="29" spans="1:131" s="224" customFormat="1" ht="26.25" customHeight="1" x14ac:dyDescent="0.15">
      <c r="A29" s="243">
        <v>2</v>
      </c>
      <c r="B29" s="835" t="s">
        <v>400</v>
      </c>
      <c r="C29" s="836"/>
      <c r="D29" s="836"/>
      <c r="E29" s="836"/>
      <c r="F29" s="836"/>
      <c r="G29" s="836"/>
      <c r="H29" s="836"/>
      <c r="I29" s="836"/>
      <c r="J29" s="836"/>
      <c r="K29" s="836"/>
      <c r="L29" s="836"/>
      <c r="M29" s="836"/>
      <c r="N29" s="836"/>
      <c r="O29" s="836"/>
      <c r="P29" s="837"/>
      <c r="Q29" s="838">
        <v>10829</v>
      </c>
      <c r="R29" s="839"/>
      <c r="S29" s="839"/>
      <c r="T29" s="839"/>
      <c r="U29" s="839"/>
      <c r="V29" s="839">
        <v>10092</v>
      </c>
      <c r="W29" s="839"/>
      <c r="X29" s="839"/>
      <c r="Y29" s="839"/>
      <c r="Z29" s="839"/>
      <c r="AA29" s="839">
        <v>737</v>
      </c>
      <c r="AB29" s="839"/>
      <c r="AC29" s="839"/>
      <c r="AD29" s="839"/>
      <c r="AE29" s="840"/>
      <c r="AF29" s="841">
        <v>737</v>
      </c>
      <c r="AG29" s="842"/>
      <c r="AH29" s="842"/>
      <c r="AI29" s="842"/>
      <c r="AJ29" s="843"/>
      <c r="AK29" s="910">
        <v>1643</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29"/>
      <c r="BK29" s="229"/>
      <c r="BL29" s="229"/>
      <c r="BM29" s="229"/>
      <c r="BN29" s="229"/>
      <c r="BO29" s="242"/>
      <c r="BP29" s="242"/>
      <c r="BQ29" s="239">
        <v>23</v>
      </c>
      <c r="BR29" s="240"/>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23"/>
    </row>
    <row r="30" spans="1:131" s="224" customFormat="1" ht="26.25" customHeight="1" x14ac:dyDescent="0.15">
      <c r="A30" s="243">
        <v>3</v>
      </c>
      <c r="B30" s="835" t="s">
        <v>401</v>
      </c>
      <c r="C30" s="836"/>
      <c r="D30" s="836"/>
      <c r="E30" s="836"/>
      <c r="F30" s="836"/>
      <c r="G30" s="836"/>
      <c r="H30" s="836"/>
      <c r="I30" s="836"/>
      <c r="J30" s="836"/>
      <c r="K30" s="836"/>
      <c r="L30" s="836"/>
      <c r="M30" s="836"/>
      <c r="N30" s="836"/>
      <c r="O30" s="836"/>
      <c r="P30" s="837"/>
      <c r="Q30" s="838">
        <v>1987</v>
      </c>
      <c r="R30" s="839"/>
      <c r="S30" s="839"/>
      <c r="T30" s="839"/>
      <c r="U30" s="839"/>
      <c r="V30" s="839">
        <v>1969</v>
      </c>
      <c r="W30" s="839"/>
      <c r="X30" s="839"/>
      <c r="Y30" s="839"/>
      <c r="Z30" s="839"/>
      <c r="AA30" s="839">
        <v>18</v>
      </c>
      <c r="AB30" s="839"/>
      <c r="AC30" s="839"/>
      <c r="AD30" s="839"/>
      <c r="AE30" s="840"/>
      <c r="AF30" s="841">
        <v>18</v>
      </c>
      <c r="AG30" s="842"/>
      <c r="AH30" s="842"/>
      <c r="AI30" s="842"/>
      <c r="AJ30" s="843"/>
      <c r="AK30" s="910">
        <v>310</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29"/>
      <c r="BK30" s="229"/>
      <c r="BL30" s="229"/>
      <c r="BM30" s="229"/>
      <c r="BN30" s="229"/>
      <c r="BO30" s="242"/>
      <c r="BP30" s="242"/>
      <c r="BQ30" s="239">
        <v>24</v>
      </c>
      <c r="BR30" s="240"/>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23"/>
    </row>
    <row r="31" spans="1:131" s="224" customFormat="1" ht="26.25" customHeight="1" x14ac:dyDescent="0.15">
      <c r="A31" s="243">
        <v>4</v>
      </c>
      <c r="B31" s="835" t="s">
        <v>402</v>
      </c>
      <c r="C31" s="836"/>
      <c r="D31" s="836"/>
      <c r="E31" s="836"/>
      <c r="F31" s="836"/>
      <c r="G31" s="836"/>
      <c r="H31" s="836"/>
      <c r="I31" s="836"/>
      <c r="J31" s="836"/>
      <c r="K31" s="836"/>
      <c r="L31" s="836"/>
      <c r="M31" s="836"/>
      <c r="N31" s="836"/>
      <c r="O31" s="836"/>
      <c r="P31" s="837"/>
      <c r="Q31" s="838">
        <v>3110</v>
      </c>
      <c r="R31" s="839"/>
      <c r="S31" s="839"/>
      <c r="T31" s="839"/>
      <c r="U31" s="839"/>
      <c r="V31" s="839">
        <v>2585</v>
      </c>
      <c r="W31" s="839"/>
      <c r="X31" s="839"/>
      <c r="Y31" s="839"/>
      <c r="Z31" s="839"/>
      <c r="AA31" s="839">
        <v>525</v>
      </c>
      <c r="AB31" s="839"/>
      <c r="AC31" s="839"/>
      <c r="AD31" s="839"/>
      <c r="AE31" s="840"/>
      <c r="AF31" s="841">
        <v>3194</v>
      </c>
      <c r="AG31" s="842"/>
      <c r="AH31" s="842"/>
      <c r="AI31" s="842"/>
      <c r="AJ31" s="843"/>
      <c r="AK31" s="910">
        <v>10</v>
      </c>
      <c r="AL31" s="911"/>
      <c r="AM31" s="911"/>
      <c r="AN31" s="911"/>
      <c r="AO31" s="911"/>
      <c r="AP31" s="911">
        <v>2508</v>
      </c>
      <c r="AQ31" s="911"/>
      <c r="AR31" s="911"/>
      <c r="AS31" s="911"/>
      <c r="AT31" s="911"/>
      <c r="AU31" s="911">
        <v>8</v>
      </c>
      <c r="AV31" s="911"/>
      <c r="AW31" s="911"/>
      <c r="AX31" s="911"/>
      <c r="AY31" s="911"/>
      <c r="AZ31" s="912"/>
      <c r="BA31" s="912"/>
      <c r="BB31" s="912"/>
      <c r="BC31" s="912"/>
      <c r="BD31" s="912"/>
      <c r="BE31" s="908" t="s">
        <v>403</v>
      </c>
      <c r="BF31" s="908"/>
      <c r="BG31" s="908"/>
      <c r="BH31" s="908"/>
      <c r="BI31" s="909"/>
      <c r="BJ31" s="229"/>
      <c r="BK31" s="229"/>
      <c r="BL31" s="229"/>
      <c r="BM31" s="229"/>
      <c r="BN31" s="229"/>
      <c r="BO31" s="242"/>
      <c r="BP31" s="242"/>
      <c r="BQ31" s="239">
        <v>25</v>
      </c>
      <c r="BR31" s="240"/>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23"/>
    </row>
    <row r="32" spans="1:131" s="224" customFormat="1" ht="26.25" customHeight="1" x14ac:dyDescent="0.15">
      <c r="A32" s="243">
        <v>5</v>
      </c>
      <c r="B32" s="835" t="s">
        <v>404</v>
      </c>
      <c r="C32" s="836"/>
      <c r="D32" s="836"/>
      <c r="E32" s="836"/>
      <c r="F32" s="836"/>
      <c r="G32" s="836"/>
      <c r="H32" s="836"/>
      <c r="I32" s="836"/>
      <c r="J32" s="836"/>
      <c r="K32" s="836"/>
      <c r="L32" s="836"/>
      <c r="M32" s="836"/>
      <c r="N32" s="836"/>
      <c r="O32" s="836"/>
      <c r="P32" s="837"/>
      <c r="Q32" s="838">
        <v>3234</v>
      </c>
      <c r="R32" s="839"/>
      <c r="S32" s="839"/>
      <c r="T32" s="839"/>
      <c r="U32" s="839"/>
      <c r="V32" s="839">
        <v>2955</v>
      </c>
      <c r="W32" s="839"/>
      <c r="X32" s="839"/>
      <c r="Y32" s="839"/>
      <c r="Z32" s="839"/>
      <c r="AA32" s="839">
        <v>279</v>
      </c>
      <c r="AB32" s="839"/>
      <c r="AC32" s="839"/>
      <c r="AD32" s="839"/>
      <c r="AE32" s="840"/>
      <c r="AF32" s="841">
        <v>1774</v>
      </c>
      <c r="AG32" s="842"/>
      <c r="AH32" s="842"/>
      <c r="AI32" s="842"/>
      <c r="AJ32" s="843"/>
      <c r="AK32" s="910">
        <v>1000</v>
      </c>
      <c r="AL32" s="911"/>
      <c r="AM32" s="911"/>
      <c r="AN32" s="911"/>
      <c r="AO32" s="911"/>
      <c r="AP32" s="911">
        <v>12561</v>
      </c>
      <c r="AQ32" s="911"/>
      <c r="AR32" s="911"/>
      <c r="AS32" s="911"/>
      <c r="AT32" s="911"/>
      <c r="AU32" s="911">
        <v>6318</v>
      </c>
      <c r="AV32" s="911"/>
      <c r="AW32" s="911"/>
      <c r="AX32" s="911"/>
      <c r="AY32" s="911"/>
      <c r="AZ32" s="912"/>
      <c r="BA32" s="912"/>
      <c r="BB32" s="912"/>
      <c r="BC32" s="912"/>
      <c r="BD32" s="912"/>
      <c r="BE32" s="908" t="s">
        <v>403</v>
      </c>
      <c r="BF32" s="908"/>
      <c r="BG32" s="908"/>
      <c r="BH32" s="908"/>
      <c r="BI32" s="909"/>
      <c r="BJ32" s="229"/>
      <c r="BK32" s="229"/>
      <c r="BL32" s="229"/>
      <c r="BM32" s="229"/>
      <c r="BN32" s="229"/>
      <c r="BO32" s="242"/>
      <c r="BP32" s="242"/>
      <c r="BQ32" s="239">
        <v>26</v>
      </c>
      <c r="BR32" s="240"/>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23"/>
    </row>
    <row r="33" spans="1:131" s="224" customFormat="1" ht="26.25" customHeight="1" x14ac:dyDescent="0.15">
      <c r="A33" s="243">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29"/>
      <c r="BK33" s="229"/>
      <c r="BL33" s="229"/>
      <c r="BM33" s="229"/>
      <c r="BN33" s="229"/>
      <c r="BO33" s="242"/>
      <c r="BP33" s="242"/>
      <c r="BQ33" s="239">
        <v>27</v>
      </c>
      <c r="BR33" s="240"/>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23"/>
    </row>
    <row r="34" spans="1:131" s="224" customFormat="1" ht="26.25" customHeight="1" x14ac:dyDescent="0.15">
      <c r="A34" s="243">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29"/>
      <c r="BK34" s="229"/>
      <c r="BL34" s="229"/>
      <c r="BM34" s="229"/>
      <c r="BN34" s="229"/>
      <c r="BO34" s="242"/>
      <c r="BP34" s="242"/>
      <c r="BQ34" s="239">
        <v>28</v>
      </c>
      <c r="BR34" s="240"/>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23"/>
    </row>
    <row r="35" spans="1:131" s="224" customFormat="1" ht="26.25" customHeight="1" x14ac:dyDescent="0.15">
      <c r="A35" s="243">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29"/>
      <c r="BK35" s="229"/>
      <c r="BL35" s="229"/>
      <c r="BM35" s="229"/>
      <c r="BN35" s="229"/>
      <c r="BO35" s="242"/>
      <c r="BP35" s="242"/>
      <c r="BQ35" s="239">
        <v>29</v>
      </c>
      <c r="BR35" s="240"/>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23"/>
    </row>
    <row r="36" spans="1:131" s="224" customFormat="1" ht="26.25" customHeight="1" x14ac:dyDescent="0.15">
      <c r="A36" s="243">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29"/>
      <c r="BK36" s="229"/>
      <c r="BL36" s="229"/>
      <c r="BM36" s="229"/>
      <c r="BN36" s="229"/>
      <c r="BO36" s="242"/>
      <c r="BP36" s="242"/>
      <c r="BQ36" s="239">
        <v>30</v>
      </c>
      <c r="BR36" s="240"/>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23"/>
    </row>
    <row r="37" spans="1:131" s="224" customFormat="1" ht="26.25" customHeight="1" x14ac:dyDescent="0.15">
      <c r="A37" s="243">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29"/>
      <c r="BK37" s="229"/>
      <c r="BL37" s="229"/>
      <c r="BM37" s="229"/>
      <c r="BN37" s="229"/>
      <c r="BO37" s="242"/>
      <c r="BP37" s="242"/>
      <c r="BQ37" s="239">
        <v>31</v>
      </c>
      <c r="BR37" s="240"/>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23"/>
    </row>
    <row r="38" spans="1:131" s="224" customFormat="1" ht="26.25" customHeight="1" x14ac:dyDescent="0.15">
      <c r="A38" s="243">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29"/>
      <c r="BK38" s="229"/>
      <c r="BL38" s="229"/>
      <c r="BM38" s="229"/>
      <c r="BN38" s="229"/>
      <c r="BO38" s="242"/>
      <c r="BP38" s="242"/>
      <c r="BQ38" s="239">
        <v>32</v>
      </c>
      <c r="BR38" s="240"/>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23"/>
    </row>
    <row r="39" spans="1:131" s="224" customFormat="1" ht="26.25" customHeight="1" x14ac:dyDescent="0.15">
      <c r="A39" s="243">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29"/>
      <c r="BK39" s="229"/>
      <c r="BL39" s="229"/>
      <c r="BM39" s="229"/>
      <c r="BN39" s="229"/>
      <c r="BO39" s="242"/>
      <c r="BP39" s="242"/>
      <c r="BQ39" s="239">
        <v>33</v>
      </c>
      <c r="BR39" s="240"/>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23"/>
    </row>
    <row r="40" spans="1:131" s="224" customFormat="1" ht="26.25" customHeight="1" x14ac:dyDescent="0.15">
      <c r="A40" s="238">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29"/>
      <c r="BK40" s="229"/>
      <c r="BL40" s="229"/>
      <c r="BM40" s="229"/>
      <c r="BN40" s="229"/>
      <c r="BO40" s="242"/>
      <c r="BP40" s="242"/>
      <c r="BQ40" s="239">
        <v>34</v>
      </c>
      <c r="BR40" s="240"/>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23"/>
    </row>
    <row r="41" spans="1:131" s="224" customFormat="1" ht="26.25" customHeight="1" x14ac:dyDescent="0.15">
      <c r="A41" s="238">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29"/>
      <c r="BK41" s="229"/>
      <c r="BL41" s="229"/>
      <c r="BM41" s="229"/>
      <c r="BN41" s="229"/>
      <c r="BO41" s="242"/>
      <c r="BP41" s="242"/>
      <c r="BQ41" s="239">
        <v>35</v>
      </c>
      <c r="BR41" s="240"/>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23"/>
    </row>
    <row r="42" spans="1:131" s="224" customFormat="1" ht="26.25" customHeight="1" x14ac:dyDescent="0.15">
      <c r="A42" s="238">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29"/>
      <c r="BK42" s="229"/>
      <c r="BL42" s="229"/>
      <c r="BM42" s="229"/>
      <c r="BN42" s="229"/>
      <c r="BO42" s="242"/>
      <c r="BP42" s="242"/>
      <c r="BQ42" s="239">
        <v>36</v>
      </c>
      <c r="BR42" s="240"/>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23"/>
    </row>
    <row r="43" spans="1:131" s="224" customFormat="1" ht="26.25" customHeight="1" x14ac:dyDescent="0.15">
      <c r="A43" s="238">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29"/>
      <c r="BK43" s="229"/>
      <c r="BL43" s="229"/>
      <c r="BM43" s="229"/>
      <c r="BN43" s="229"/>
      <c r="BO43" s="242"/>
      <c r="BP43" s="242"/>
      <c r="BQ43" s="239">
        <v>37</v>
      </c>
      <c r="BR43" s="240"/>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23"/>
    </row>
    <row r="44" spans="1:131" s="224" customFormat="1" ht="26.25" customHeight="1" x14ac:dyDescent="0.15">
      <c r="A44" s="238">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29"/>
      <c r="BK44" s="229"/>
      <c r="BL44" s="229"/>
      <c r="BM44" s="229"/>
      <c r="BN44" s="229"/>
      <c r="BO44" s="242"/>
      <c r="BP44" s="242"/>
      <c r="BQ44" s="239">
        <v>38</v>
      </c>
      <c r="BR44" s="240"/>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23"/>
    </row>
    <row r="45" spans="1:131" s="224" customFormat="1" ht="26.25" customHeight="1" x14ac:dyDescent="0.15">
      <c r="A45" s="238">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29"/>
      <c r="BK45" s="229"/>
      <c r="BL45" s="229"/>
      <c r="BM45" s="229"/>
      <c r="BN45" s="229"/>
      <c r="BO45" s="242"/>
      <c r="BP45" s="242"/>
      <c r="BQ45" s="239">
        <v>39</v>
      </c>
      <c r="BR45" s="240"/>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23"/>
    </row>
    <row r="46" spans="1:131" s="224" customFormat="1" ht="26.25" customHeight="1" x14ac:dyDescent="0.15">
      <c r="A46" s="238">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29"/>
      <c r="BK46" s="229"/>
      <c r="BL46" s="229"/>
      <c r="BM46" s="229"/>
      <c r="BN46" s="229"/>
      <c r="BO46" s="242"/>
      <c r="BP46" s="242"/>
      <c r="BQ46" s="239">
        <v>40</v>
      </c>
      <c r="BR46" s="240"/>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23"/>
    </row>
    <row r="47" spans="1:131" s="224" customFormat="1" ht="26.25" customHeight="1" x14ac:dyDescent="0.15">
      <c r="A47" s="238">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29"/>
      <c r="BK47" s="229"/>
      <c r="BL47" s="229"/>
      <c r="BM47" s="229"/>
      <c r="BN47" s="229"/>
      <c r="BO47" s="242"/>
      <c r="BP47" s="242"/>
      <c r="BQ47" s="239">
        <v>41</v>
      </c>
      <c r="BR47" s="240"/>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23"/>
    </row>
    <row r="48" spans="1:131" s="224" customFormat="1" ht="26.25" customHeight="1" x14ac:dyDescent="0.15">
      <c r="A48" s="238">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29"/>
      <c r="BK48" s="229"/>
      <c r="BL48" s="229"/>
      <c r="BM48" s="229"/>
      <c r="BN48" s="229"/>
      <c r="BO48" s="242"/>
      <c r="BP48" s="242"/>
      <c r="BQ48" s="239">
        <v>42</v>
      </c>
      <c r="BR48" s="240"/>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23"/>
    </row>
    <row r="49" spans="1:131" s="224" customFormat="1" ht="26.25" customHeight="1" x14ac:dyDescent="0.15">
      <c r="A49" s="238">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29"/>
      <c r="BK49" s="229"/>
      <c r="BL49" s="229"/>
      <c r="BM49" s="229"/>
      <c r="BN49" s="229"/>
      <c r="BO49" s="242"/>
      <c r="BP49" s="242"/>
      <c r="BQ49" s="239">
        <v>43</v>
      </c>
      <c r="BR49" s="240"/>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23"/>
    </row>
    <row r="50" spans="1:131" s="224" customFormat="1" ht="26.25" customHeight="1" x14ac:dyDescent="0.15">
      <c r="A50" s="238">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29"/>
      <c r="BK50" s="229"/>
      <c r="BL50" s="229"/>
      <c r="BM50" s="229"/>
      <c r="BN50" s="229"/>
      <c r="BO50" s="242"/>
      <c r="BP50" s="242"/>
      <c r="BQ50" s="239">
        <v>44</v>
      </c>
      <c r="BR50" s="240"/>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23"/>
    </row>
    <row r="51" spans="1:131" s="224" customFormat="1" ht="26.25" customHeight="1" x14ac:dyDescent="0.15">
      <c r="A51" s="238">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29"/>
      <c r="BK51" s="229"/>
      <c r="BL51" s="229"/>
      <c r="BM51" s="229"/>
      <c r="BN51" s="229"/>
      <c r="BO51" s="242"/>
      <c r="BP51" s="242"/>
      <c r="BQ51" s="239">
        <v>45</v>
      </c>
      <c r="BR51" s="240"/>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23"/>
    </row>
    <row r="52" spans="1:131" s="224" customFormat="1" ht="26.25" customHeight="1" x14ac:dyDescent="0.15">
      <c r="A52" s="238">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29"/>
      <c r="BK52" s="229"/>
      <c r="BL52" s="229"/>
      <c r="BM52" s="229"/>
      <c r="BN52" s="229"/>
      <c r="BO52" s="242"/>
      <c r="BP52" s="242"/>
      <c r="BQ52" s="239">
        <v>46</v>
      </c>
      <c r="BR52" s="240"/>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23"/>
    </row>
    <row r="53" spans="1:131" s="224" customFormat="1" ht="26.25" customHeight="1" x14ac:dyDescent="0.15">
      <c r="A53" s="238">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29"/>
      <c r="BK53" s="229"/>
      <c r="BL53" s="229"/>
      <c r="BM53" s="229"/>
      <c r="BN53" s="229"/>
      <c r="BO53" s="242"/>
      <c r="BP53" s="242"/>
      <c r="BQ53" s="239">
        <v>47</v>
      </c>
      <c r="BR53" s="240"/>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23"/>
    </row>
    <row r="54" spans="1:131" s="224" customFormat="1" ht="26.25" customHeight="1" x14ac:dyDescent="0.15">
      <c r="A54" s="238">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29"/>
      <c r="BK54" s="229"/>
      <c r="BL54" s="229"/>
      <c r="BM54" s="229"/>
      <c r="BN54" s="229"/>
      <c r="BO54" s="242"/>
      <c r="BP54" s="242"/>
      <c r="BQ54" s="239">
        <v>48</v>
      </c>
      <c r="BR54" s="240"/>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23"/>
    </row>
    <row r="55" spans="1:131" s="224" customFormat="1" ht="26.25" customHeight="1" x14ac:dyDescent="0.15">
      <c r="A55" s="238">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29"/>
      <c r="BK55" s="229"/>
      <c r="BL55" s="229"/>
      <c r="BM55" s="229"/>
      <c r="BN55" s="229"/>
      <c r="BO55" s="242"/>
      <c r="BP55" s="242"/>
      <c r="BQ55" s="239">
        <v>49</v>
      </c>
      <c r="BR55" s="240"/>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23"/>
    </row>
    <row r="56" spans="1:131" s="224" customFormat="1" ht="26.25" customHeight="1" x14ac:dyDescent="0.15">
      <c r="A56" s="238">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29"/>
      <c r="BK56" s="229"/>
      <c r="BL56" s="229"/>
      <c r="BM56" s="229"/>
      <c r="BN56" s="229"/>
      <c r="BO56" s="242"/>
      <c r="BP56" s="242"/>
      <c r="BQ56" s="239">
        <v>50</v>
      </c>
      <c r="BR56" s="240"/>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23"/>
    </row>
    <row r="57" spans="1:131" s="224" customFormat="1" ht="26.25" customHeight="1" x14ac:dyDescent="0.15">
      <c r="A57" s="238">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29"/>
      <c r="BK57" s="229"/>
      <c r="BL57" s="229"/>
      <c r="BM57" s="229"/>
      <c r="BN57" s="229"/>
      <c r="BO57" s="242"/>
      <c r="BP57" s="242"/>
      <c r="BQ57" s="239">
        <v>51</v>
      </c>
      <c r="BR57" s="240"/>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23"/>
    </row>
    <row r="58" spans="1:131" s="224" customFormat="1" ht="26.25" customHeight="1" x14ac:dyDescent="0.15">
      <c r="A58" s="238">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29"/>
      <c r="BK58" s="229"/>
      <c r="BL58" s="229"/>
      <c r="BM58" s="229"/>
      <c r="BN58" s="229"/>
      <c r="BO58" s="242"/>
      <c r="BP58" s="242"/>
      <c r="BQ58" s="239">
        <v>52</v>
      </c>
      <c r="BR58" s="240"/>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23"/>
    </row>
    <row r="59" spans="1:131" s="224" customFormat="1" ht="26.25" customHeight="1" x14ac:dyDescent="0.15">
      <c r="A59" s="238">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29"/>
      <c r="BK59" s="229"/>
      <c r="BL59" s="229"/>
      <c r="BM59" s="229"/>
      <c r="BN59" s="229"/>
      <c r="BO59" s="242"/>
      <c r="BP59" s="242"/>
      <c r="BQ59" s="239">
        <v>53</v>
      </c>
      <c r="BR59" s="240"/>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23"/>
    </row>
    <row r="60" spans="1:131" s="224" customFormat="1" ht="26.25" customHeight="1" x14ac:dyDescent="0.15">
      <c r="A60" s="238">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29"/>
      <c r="BK60" s="229"/>
      <c r="BL60" s="229"/>
      <c r="BM60" s="229"/>
      <c r="BN60" s="229"/>
      <c r="BO60" s="242"/>
      <c r="BP60" s="242"/>
      <c r="BQ60" s="239">
        <v>54</v>
      </c>
      <c r="BR60" s="240"/>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23"/>
    </row>
    <row r="61" spans="1:131" s="224" customFormat="1" ht="26.25" customHeight="1" thickBot="1" x14ac:dyDescent="0.2">
      <c r="A61" s="238">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29"/>
      <c r="BK61" s="229"/>
      <c r="BL61" s="229"/>
      <c r="BM61" s="229"/>
      <c r="BN61" s="229"/>
      <c r="BO61" s="242"/>
      <c r="BP61" s="242"/>
      <c r="BQ61" s="239">
        <v>55</v>
      </c>
      <c r="BR61" s="240"/>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23"/>
    </row>
    <row r="62" spans="1:131" s="224" customFormat="1" ht="26.25" customHeight="1" x14ac:dyDescent="0.15">
      <c r="A62" s="238">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42"/>
      <c r="BP62" s="242"/>
      <c r="BQ62" s="239">
        <v>56</v>
      </c>
      <c r="BR62" s="240"/>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23"/>
    </row>
    <row r="63" spans="1:131" s="224" customFormat="1" ht="26.25" customHeight="1" thickBot="1" x14ac:dyDescent="0.2">
      <c r="A63" s="241" t="s">
        <v>387</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6087</v>
      </c>
      <c r="AG63" s="922"/>
      <c r="AH63" s="922"/>
      <c r="AI63" s="922"/>
      <c r="AJ63" s="923"/>
      <c r="AK63" s="924"/>
      <c r="AL63" s="919"/>
      <c r="AM63" s="919"/>
      <c r="AN63" s="919"/>
      <c r="AO63" s="919"/>
      <c r="AP63" s="922">
        <v>15069</v>
      </c>
      <c r="AQ63" s="922"/>
      <c r="AR63" s="922"/>
      <c r="AS63" s="922"/>
      <c r="AT63" s="922"/>
      <c r="AU63" s="922">
        <v>6325</v>
      </c>
      <c r="AV63" s="922"/>
      <c r="AW63" s="922"/>
      <c r="AX63" s="922"/>
      <c r="AY63" s="922"/>
      <c r="AZ63" s="926"/>
      <c r="BA63" s="926"/>
      <c r="BB63" s="926"/>
      <c r="BC63" s="926"/>
      <c r="BD63" s="926"/>
      <c r="BE63" s="927"/>
      <c r="BF63" s="927"/>
      <c r="BG63" s="927"/>
      <c r="BH63" s="927"/>
      <c r="BI63" s="928"/>
      <c r="BJ63" s="929" t="s">
        <v>385</v>
      </c>
      <c r="BK63" s="930"/>
      <c r="BL63" s="930"/>
      <c r="BM63" s="930"/>
      <c r="BN63" s="931"/>
      <c r="BO63" s="242"/>
      <c r="BP63" s="242"/>
      <c r="BQ63" s="239">
        <v>57</v>
      </c>
      <c r="BR63" s="240"/>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23"/>
    </row>
    <row r="64" spans="1:131" s="224" customFormat="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23"/>
    </row>
    <row r="65" spans="1:131" s="224" customFormat="1" ht="26.25" customHeight="1" thickBot="1" x14ac:dyDescent="0.2">
      <c r="A65" s="229" t="s">
        <v>407</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42"/>
      <c r="BF65" s="242"/>
      <c r="BG65" s="242"/>
      <c r="BH65" s="242"/>
      <c r="BI65" s="242"/>
      <c r="BJ65" s="242"/>
      <c r="BK65" s="242"/>
      <c r="BL65" s="242"/>
      <c r="BM65" s="242"/>
      <c r="BN65" s="242"/>
      <c r="BO65" s="242"/>
      <c r="BP65" s="242"/>
      <c r="BQ65" s="239">
        <v>59</v>
      </c>
      <c r="BR65" s="240"/>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23"/>
    </row>
    <row r="66" spans="1:131" s="224" customFormat="1" ht="26.25" customHeight="1" x14ac:dyDescent="0.15">
      <c r="A66" s="820" t="s">
        <v>408</v>
      </c>
      <c r="B66" s="821"/>
      <c r="C66" s="821"/>
      <c r="D66" s="821"/>
      <c r="E66" s="821"/>
      <c r="F66" s="821"/>
      <c r="G66" s="821"/>
      <c r="H66" s="821"/>
      <c r="I66" s="821"/>
      <c r="J66" s="821"/>
      <c r="K66" s="821"/>
      <c r="L66" s="821"/>
      <c r="M66" s="821"/>
      <c r="N66" s="821"/>
      <c r="O66" s="821"/>
      <c r="P66" s="822"/>
      <c r="Q66" s="797" t="s">
        <v>391</v>
      </c>
      <c r="R66" s="798"/>
      <c r="S66" s="798"/>
      <c r="T66" s="798"/>
      <c r="U66" s="799"/>
      <c r="V66" s="797" t="s">
        <v>409</v>
      </c>
      <c r="W66" s="798"/>
      <c r="X66" s="798"/>
      <c r="Y66" s="798"/>
      <c r="Z66" s="799"/>
      <c r="AA66" s="797" t="s">
        <v>410</v>
      </c>
      <c r="AB66" s="798"/>
      <c r="AC66" s="798"/>
      <c r="AD66" s="798"/>
      <c r="AE66" s="799"/>
      <c r="AF66" s="932" t="s">
        <v>394</v>
      </c>
      <c r="AG66" s="893"/>
      <c r="AH66" s="893"/>
      <c r="AI66" s="893"/>
      <c r="AJ66" s="933"/>
      <c r="AK66" s="797" t="s">
        <v>411</v>
      </c>
      <c r="AL66" s="821"/>
      <c r="AM66" s="821"/>
      <c r="AN66" s="821"/>
      <c r="AO66" s="822"/>
      <c r="AP66" s="797" t="s">
        <v>396</v>
      </c>
      <c r="AQ66" s="798"/>
      <c r="AR66" s="798"/>
      <c r="AS66" s="798"/>
      <c r="AT66" s="799"/>
      <c r="AU66" s="797" t="s">
        <v>412</v>
      </c>
      <c r="AV66" s="798"/>
      <c r="AW66" s="798"/>
      <c r="AX66" s="798"/>
      <c r="AY66" s="799"/>
      <c r="AZ66" s="797" t="s">
        <v>373</v>
      </c>
      <c r="BA66" s="798"/>
      <c r="BB66" s="798"/>
      <c r="BC66" s="798"/>
      <c r="BD66" s="809"/>
      <c r="BE66" s="242"/>
      <c r="BF66" s="242"/>
      <c r="BG66" s="242"/>
      <c r="BH66" s="242"/>
      <c r="BI66" s="242"/>
      <c r="BJ66" s="242"/>
      <c r="BK66" s="242"/>
      <c r="BL66" s="242"/>
      <c r="BM66" s="242"/>
      <c r="BN66" s="242"/>
      <c r="BO66" s="242"/>
      <c r="BP66" s="242"/>
      <c r="BQ66" s="239">
        <v>60</v>
      </c>
      <c r="BR66" s="244"/>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23"/>
    </row>
    <row r="67" spans="1:131" s="224"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42"/>
      <c r="BF67" s="242"/>
      <c r="BG67" s="242"/>
      <c r="BH67" s="242"/>
      <c r="BI67" s="242"/>
      <c r="BJ67" s="242"/>
      <c r="BK67" s="242"/>
      <c r="BL67" s="242"/>
      <c r="BM67" s="242"/>
      <c r="BN67" s="242"/>
      <c r="BO67" s="242"/>
      <c r="BP67" s="242"/>
      <c r="BQ67" s="239">
        <v>61</v>
      </c>
      <c r="BR67" s="244"/>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23"/>
    </row>
    <row r="68" spans="1:131" s="224" customFormat="1" ht="26.25" customHeight="1" thickTop="1" x14ac:dyDescent="0.15">
      <c r="A68" s="235">
        <v>1</v>
      </c>
      <c r="B68" s="949" t="s">
        <v>565</v>
      </c>
      <c r="C68" s="950"/>
      <c r="D68" s="950"/>
      <c r="E68" s="950"/>
      <c r="F68" s="950"/>
      <c r="G68" s="950"/>
      <c r="H68" s="950"/>
      <c r="I68" s="950"/>
      <c r="J68" s="950"/>
      <c r="K68" s="950"/>
      <c r="L68" s="950"/>
      <c r="M68" s="950"/>
      <c r="N68" s="950"/>
      <c r="O68" s="950"/>
      <c r="P68" s="951"/>
      <c r="Q68" s="952">
        <v>2056</v>
      </c>
      <c r="R68" s="946"/>
      <c r="S68" s="946"/>
      <c r="T68" s="946"/>
      <c r="U68" s="946"/>
      <c r="V68" s="946">
        <v>2034</v>
      </c>
      <c r="W68" s="946"/>
      <c r="X68" s="946"/>
      <c r="Y68" s="946"/>
      <c r="Z68" s="946"/>
      <c r="AA68" s="946">
        <v>22</v>
      </c>
      <c r="AB68" s="946"/>
      <c r="AC68" s="946"/>
      <c r="AD68" s="946"/>
      <c r="AE68" s="946"/>
      <c r="AF68" s="946">
        <v>22</v>
      </c>
      <c r="AG68" s="946"/>
      <c r="AH68" s="946"/>
      <c r="AI68" s="946"/>
      <c r="AJ68" s="946"/>
      <c r="AK68" s="946"/>
      <c r="AL68" s="946"/>
      <c r="AM68" s="946"/>
      <c r="AN68" s="946"/>
      <c r="AO68" s="946"/>
      <c r="AP68" s="946"/>
      <c r="AQ68" s="946"/>
      <c r="AR68" s="946"/>
      <c r="AS68" s="946"/>
      <c r="AT68" s="946"/>
      <c r="AU68" s="946"/>
      <c r="AV68" s="946"/>
      <c r="AW68" s="946"/>
      <c r="AX68" s="946"/>
      <c r="AY68" s="946"/>
      <c r="AZ68" s="947" t="s">
        <v>571</v>
      </c>
      <c r="BA68" s="947"/>
      <c r="BB68" s="947"/>
      <c r="BC68" s="947"/>
      <c r="BD68" s="948"/>
      <c r="BE68" s="242"/>
      <c r="BF68" s="242"/>
      <c r="BG68" s="242"/>
      <c r="BH68" s="242"/>
      <c r="BI68" s="242"/>
      <c r="BJ68" s="242"/>
      <c r="BK68" s="242"/>
      <c r="BL68" s="242"/>
      <c r="BM68" s="242"/>
      <c r="BN68" s="242"/>
      <c r="BO68" s="242"/>
      <c r="BP68" s="242"/>
      <c r="BQ68" s="239">
        <v>62</v>
      </c>
      <c r="BR68" s="244"/>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23"/>
    </row>
    <row r="69" spans="1:131" s="224" customFormat="1" ht="26.25" customHeight="1" x14ac:dyDescent="0.15">
      <c r="A69" s="238">
        <v>2</v>
      </c>
      <c r="B69" s="953" t="s">
        <v>565</v>
      </c>
      <c r="C69" s="954"/>
      <c r="D69" s="954"/>
      <c r="E69" s="954"/>
      <c r="F69" s="954"/>
      <c r="G69" s="954"/>
      <c r="H69" s="954"/>
      <c r="I69" s="954"/>
      <c r="J69" s="954"/>
      <c r="K69" s="954"/>
      <c r="L69" s="954"/>
      <c r="M69" s="954"/>
      <c r="N69" s="954"/>
      <c r="O69" s="954"/>
      <c r="P69" s="955"/>
      <c r="Q69" s="956">
        <v>723894</v>
      </c>
      <c r="R69" s="911"/>
      <c r="S69" s="911"/>
      <c r="T69" s="911"/>
      <c r="U69" s="911"/>
      <c r="V69" s="911">
        <v>705179</v>
      </c>
      <c r="W69" s="911"/>
      <c r="X69" s="911"/>
      <c r="Y69" s="911"/>
      <c r="Z69" s="911"/>
      <c r="AA69" s="911">
        <v>18715</v>
      </c>
      <c r="AB69" s="911"/>
      <c r="AC69" s="911"/>
      <c r="AD69" s="911"/>
      <c r="AE69" s="911"/>
      <c r="AF69" s="911">
        <v>18715</v>
      </c>
      <c r="AG69" s="911"/>
      <c r="AH69" s="911"/>
      <c r="AI69" s="911"/>
      <c r="AJ69" s="911"/>
      <c r="AK69" s="911">
        <v>1705</v>
      </c>
      <c r="AL69" s="911"/>
      <c r="AM69" s="911"/>
      <c r="AN69" s="911"/>
      <c r="AO69" s="911"/>
      <c r="AP69" s="911"/>
      <c r="AQ69" s="911"/>
      <c r="AR69" s="911"/>
      <c r="AS69" s="911"/>
      <c r="AT69" s="911"/>
      <c r="AU69" s="911"/>
      <c r="AV69" s="911"/>
      <c r="AW69" s="911"/>
      <c r="AX69" s="911"/>
      <c r="AY69" s="911"/>
      <c r="AZ69" s="957" t="s">
        <v>572</v>
      </c>
      <c r="BA69" s="957"/>
      <c r="BB69" s="957"/>
      <c r="BC69" s="957"/>
      <c r="BD69" s="958"/>
      <c r="BE69" s="242"/>
      <c r="BF69" s="242"/>
      <c r="BG69" s="242"/>
      <c r="BH69" s="242"/>
      <c r="BI69" s="242"/>
      <c r="BJ69" s="242"/>
      <c r="BK69" s="242"/>
      <c r="BL69" s="242"/>
      <c r="BM69" s="242"/>
      <c r="BN69" s="242"/>
      <c r="BO69" s="242"/>
      <c r="BP69" s="242"/>
      <c r="BQ69" s="239">
        <v>63</v>
      </c>
      <c r="BR69" s="244"/>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23"/>
    </row>
    <row r="70" spans="1:131" s="224" customFormat="1" ht="26.25" customHeight="1" x14ac:dyDescent="0.15">
      <c r="A70" s="238">
        <v>3</v>
      </c>
      <c r="B70" s="953" t="s">
        <v>566</v>
      </c>
      <c r="C70" s="954"/>
      <c r="D70" s="954"/>
      <c r="E70" s="954"/>
      <c r="F70" s="954"/>
      <c r="G70" s="954"/>
      <c r="H70" s="954"/>
      <c r="I70" s="954"/>
      <c r="J70" s="954"/>
      <c r="K70" s="954"/>
      <c r="L70" s="954"/>
      <c r="M70" s="954"/>
      <c r="N70" s="954"/>
      <c r="O70" s="954"/>
      <c r="P70" s="955"/>
      <c r="Q70" s="956">
        <v>23532</v>
      </c>
      <c r="R70" s="911"/>
      <c r="S70" s="911"/>
      <c r="T70" s="911"/>
      <c r="U70" s="911"/>
      <c r="V70" s="911">
        <v>22843</v>
      </c>
      <c r="W70" s="911"/>
      <c r="X70" s="911"/>
      <c r="Y70" s="911"/>
      <c r="Z70" s="911"/>
      <c r="AA70" s="911">
        <v>689</v>
      </c>
      <c r="AB70" s="911"/>
      <c r="AC70" s="911"/>
      <c r="AD70" s="911"/>
      <c r="AE70" s="911"/>
      <c r="AF70" s="911">
        <v>689</v>
      </c>
      <c r="AG70" s="911"/>
      <c r="AH70" s="911"/>
      <c r="AI70" s="911"/>
      <c r="AJ70" s="911"/>
      <c r="AK70" s="911">
        <v>22</v>
      </c>
      <c r="AL70" s="911"/>
      <c r="AM70" s="911"/>
      <c r="AN70" s="911"/>
      <c r="AO70" s="911"/>
      <c r="AP70" s="911"/>
      <c r="AQ70" s="911"/>
      <c r="AR70" s="911"/>
      <c r="AS70" s="911"/>
      <c r="AT70" s="911"/>
      <c r="AU70" s="911"/>
      <c r="AV70" s="911"/>
      <c r="AW70" s="911"/>
      <c r="AX70" s="911"/>
      <c r="AY70" s="911"/>
      <c r="AZ70" s="957" t="s">
        <v>571</v>
      </c>
      <c r="BA70" s="957"/>
      <c r="BB70" s="957"/>
      <c r="BC70" s="957"/>
      <c r="BD70" s="958"/>
      <c r="BE70" s="242"/>
      <c r="BF70" s="242"/>
      <c r="BG70" s="242"/>
      <c r="BH70" s="242"/>
      <c r="BI70" s="242"/>
      <c r="BJ70" s="242"/>
      <c r="BK70" s="242"/>
      <c r="BL70" s="242"/>
      <c r="BM70" s="242"/>
      <c r="BN70" s="242"/>
      <c r="BO70" s="242"/>
      <c r="BP70" s="242"/>
      <c r="BQ70" s="239">
        <v>64</v>
      </c>
      <c r="BR70" s="244"/>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23"/>
    </row>
    <row r="71" spans="1:131" s="224" customFormat="1" ht="26.25" customHeight="1" x14ac:dyDescent="0.15">
      <c r="A71" s="238">
        <v>4</v>
      </c>
      <c r="B71" s="953" t="s">
        <v>566</v>
      </c>
      <c r="C71" s="954"/>
      <c r="D71" s="954"/>
      <c r="E71" s="954"/>
      <c r="F71" s="954"/>
      <c r="G71" s="954"/>
      <c r="H71" s="954"/>
      <c r="I71" s="954"/>
      <c r="J71" s="954"/>
      <c r="K71" s="954"/>
      <c r="L71" s="954"/>
      <c r="M71" s="954"/>
      <c r="N71" s="954"/>
      <c r="O71" s="954"/>
      <c r="P71" s="955"/>
      <c r="Q71" s="956">
        <v>370</v>
      </c>
      <c r="R71" s="911"/>
      <c r="S71" s="911"/>
      <c r="T71" s="911"/>
      <c r="U71" s="911"/>
      <c r="V71" s="911">
        <v>135</v>
      </c>
      <c r="W71" s="911"/>
      <c r="X71" s="911"/>
      <c r="Y71" s="911"/>
      <c r="Z71" s="911"/>
      <c r="AA71" s="911">
        <v>235</v>
      </c>
      <c r="AB71" s="911"/>
      <c r="AC71" s="911"/>
      <c r="AD71" s="911"/>
      <c r="AE71" s="911"/>
      <c r="AF71" s="911">
        <v>235</v>
      </c>
      <c r="AG71" s="911"/>
      <c r="AH71" s="911"/>
      <c r="AI71" s="911"/>
      <c r="AJ71" s="911"/>
      <c r="AK71" s="911"/>
      <c r="AL71" s="911"/>
      <c r="AM71" s="911"/>
      <c r="AN71" s="911"/>
      <c r="AO71" s="911"/>
      <c r="AP71" s="911"/>
      <c r="AQ71" s="911"/>
      <c r="AR71" s="911"/>
      <c r="AS71" s="911"/>
      <c r="AT71" s="911"/>
      <c r="AU71" s="911"/>
      <c r="AV71" s="911"/>
      <c r="AW71" s="911"/>
      <c r="AX71" s="911"/>
      <c r="AY71" s="911"/>
      <c r="AZ71" s="957" t="s">
        <v>573</v>
      </c>
      <c r="BA71" s="957"/>
      <c r="BB71" s="957"/>
      <c r="BC71" s="957"/>
      <c r="BD71" s="958"/>
      <c r="BE71" s="242"/>
      <c r="BF71" s="242"/>
      <c r="BG71" s="242"/>
      <c r="BH71" s="242"/>
      <c r="BI71" s="242"/>
      <c r="BJ71" s="242"/>
      <c r="BK71" s="242"/>
      <c r="BL71" s="242"/>
      <c r="BM71" s="242"/>
      <c r="BN71" s="242"/>
      <c r="BO71" s="242"/>
      <c r="BP71" s="242"/>
      <c r="BQ71" s="239">
        <v>65</v>
      </c>
      <c r="BR71" s="244"/>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23"/>
    </row>
    <row r="72" spans="1:131" s="224" customFormat="1" ht="26.25" customHeight="1" x14ac:dyDescent="0.15">
      <c r="A72" s="238">
        <v>5</v>
      </c>
      <c r="B72" s="953" t="s">
        <v>567</v>
      </c>
      <c r="C72" s="954"/>
      <c r="D72" s="954"/>
      <c r="E72" s="954"/>
      <c r="F72" s="954"/>
      <c r="G72" s="954"/>
      <c r="H72" s="954"/>
      <c r="I72" s="954"/>
      <c r="J72" s="954"/>
      <c r="K72" s="954"/>
      <c r="L72" s="954"/>
      <c r="M72" s="954"/>
      <c r="N72" s="954"/>
      <c r="O72" s="954"/>
      <c r="P72" s="955"/>
      <c r="Q72" s="956">
        <v>405</v>
      </c>
      <c r="R72" s="911"/>
      <c r="S72" s="911"/>
      <c r="T72" s="911"/>
      <c r="U72" s="911"/>
      <c r="V72" s="911">
        <v>397</v>
      </c>
      <c r="W72" s="911"/>
      <c r="X72" s="911"/>
      <c r="Y72" s="911"/>
      <c r="Z72" s="911"/>
      <c r="AA72" s="911">
        <v>8</v>
      </c>
      <c r="AB72" s="911"/>
      <c r="AC72" s="911"/>
      <c r="AD72" s="911"/>
      <c r="AE72" s="911"/>
      <c r="AF72" s="911">
        <v>8</v>
      </c>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42"/>
      <c r="BF72" s="242"/>
      <c r="BG72" s="242"/>
      <c r="BH72" s="242"/>
      <c r="BI72" s="242"/>
      <c r="BJ72" s="242"/>
      <c r="BK72" s="242"/>
      <c r="BL72" s="242"/>
      <c r="BM72" s="242"/>
      <c r="BN72" s="242"/>
      <c r="BO72" s="242"/>
      <c r="BP72" s="242"/>
      <c r="BQ72" s="239">
        <v>66</v>
      </c>
      <c r="BR72" s="244"/>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23"/>
    </row>
    <row r="73" spans="1:131" s="224" customFormat="1" ht="26.25" customHeight="1" x14ac:dyDescent="0.15">
      <c r="A73" s="238">
        <v>6</v>
      </c>
      <c r="B73" s="953" t="s">
        <v>568</v>
      </c>
      <c r="C73" s="954"/>
      <c r="D73" s="954"/>
      <c r="E73" s="954"/>
      <c r="F73" s="954"/>
      <c r="G73" s="954"/>
      <c r="H73" s="954"/>
      <c r="I73" s="954"/>
      <c r="J73" s="954"/>
      <c r="K73" s="954"/>
      <c r="L73" s="954"/>
      <c r="M73" s="954"/>
      <c r="N73" s="954"/>
      <c r="O73" s="954"/>
      <c r="P73" s="955"/>
      <c r="Q73" s="956">
        <v>52301</v>
      </c>
      <c r="R73" s="911"/>
      <c r="S73" s="911"/>
      <c r="T73" s="911"/>
      <c r="U73" s="911"/>
      <c r="V73" s="911">
        <v>48278</v>
      </c>
      <c r="W73" s="911"/>
      <c r="X73" s="911"/>
      <c r="Y73" s="911"/>
      <c r="Z73" s="911"/>
      <c r="AA73" s="911">
        <v>4023</v>
      </c>
      <c r="AB73" s="911"/>
      <c r="AC73" s="911"/>
      <c r="AD73" s="911"/>
      <c r="AE73" s="911"/>
      <c r="AF73" s="911">
        <v>4023</v>
      </c>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42"/>
      <c r="BF73" s="242"/>
      <c r="BG73" s="242"/>
      <c r="BH73" s="242"/>
      <c r="BI73" s="242"/>
      <c r="BJ73" s="242"/>
      <c r="BK73" s="242"/>
      <c r="BL73" s="242"/>
      <c r="BM73" s="242"/>
      <c r="BN73" s="242"/>
      <c r="BO73" s="242"/>
      <c r="BP73" s="242"/>
      <c r="BQ73" s="239">
        <v>67</v>
      </c>
      <c r="BR73" s="244"/>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23"/>
    </row>
    <row r="74" spans="1:131" s="224" customFormat="1" ht="26.25" customHeight="1" x14ac:dyDescent="0.15">
      <c r="A74" s="238">
        <v>7</v>
      </c>
      <c r="B74" s="953" t="s">
        <v>569</v>
      </c>
      <c r="C74" s="954"/>
      <c r="D74" s="954"/>
      <c r="E74" s="954"/>
      <c r="F74" s="954"/>
      <c r="G74" s="954"/>
      <c r="H74" s="954"/>
      <c r="I74" s="954"/>
      <c r="J74" s="954"/>
      <c r="K74" s="954"/>
      <c r="L74" s="954"/>
      <c r="M74" s="954"/>
      <c r="N74" s="954"/>
      <c r="O74" s="954"/>
      <c r="P74" s="955"/>
      <c r="Q74" s="956">
        <v>150</v>
      </c>
      <c r="R74" s="911"/>
      <c r="S74" s="911"/>
      <c r="T74" s="911"/>
      <c r="U74" s="911"/>
      <c r="V74" s="911">
        <v>142</v>
      </c>
      <c r="W74" s="911"/>
      <c r="X74" s="911"/>
      <c r="Y74" s="911"/>
      <c r="Z74" s="911"/>
      <c r="AA74" s="911">
        <v>8</v>
      </c>
      <c r="AB74" s="911"/>
      <c r="AC74" s="911"/>
      <c r="AD74" s="911"/>
      <c r="AE74" s="911"/>
      <c r="AF74" s="911">
        <v>8</v>
      </c>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42"/>
      <c r="BF74" s="242"/>
      <c r="BG74" s="242"/>
      <c r="BH74" s="242"/>
      <c r="BI74" s="242"/>
      <c r="BJ74" s="242"/>
      <c r="BK74" s="242"/>
      <c r="BL74" s="242"/>
      <c r="BM74" s="242"/>
      <c r="BN74" s="242"/>
      <c r="BO74" s="242"/>
      <c r="BP74" s="242"/>
      <c r="BQ74" s="239">
        <v>68</v>
      </c>
      <c r="BR74" s="244"/>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23"/>
    </row>
    <row r="75" spans="1:131" s="224" customFormat="1" ht="26.25" customHeight="1" x14ac:dyDescent="0.15">
      <c r="A75" s="238">
        <v>8</v>
      </c>
      <c r="B75" s="953" t="s">
        <v>570</v>
      </c>
      <c r="C75" s="954"/>
      <c r="D75" s="954"/>
      <c r="E75" s="954"/>
      <c r="F75" s="954"/>
      <c r="G75" s="954"/>
      <c r="H75" s="954"/>
      <c r="I75" s="954"/>
      <c r="J75" s="954"/>
      <c r="K75" s="954"/>
      <c r="L75" s="954"/>
      <c r="M75" s="954"/>
      <c r="N75" s="954"/>
      <c r="O75" s="954"/>
      <c r="P75" s="955"/>
      <c r="Q75" s="959">
        <v>10116</v>
      </c>
      <c r="R75" s="960"/>
      <c r="S75" s="960"/>
      <c r="T75" s="960"/>
      <c r="U75" s="910"/>
      <c r="V75" s="961">
        <v>9808</v>
      </c>
      <c r="W75" s="960"/>
      <c r="X75" s="960"/>
      <c r="Y75" s="960"/>
      <c r="Z75" s="910"/>
      <c r="AA75" s="961">
        <v>308</v>
      </c>
      <c r="AB75" s="960"/>
      <c r="AC75" s="960"/>
      <c r="AD75" s="960"/>
      <c r="AE75" s="910"/>
      <c r="AF75" s="961">
        <v>308</v>
      </c>
      <c r="AG75" s="960"/>
      <c r="AH75" s="960"/>
      <c r="AI75" s="960"/>
      <c r="AJ75" s="910"/>
      <c r="AK75" s="961"/>
      <c r="AL75" s="960"/>
      <c r="AM75" s="960"/>
      <c r="AN75" s="960"/>
      <c r="AO75" s="910"/>
      <c r="AP75" s="961">
        <v>2704</v>
      </c>
      <c r="AQ75" s="960"/>
      <c r="AR75" s="960"/>
      <c r="AS75" s="960"/>
      <c r="AT75" s="910"/>
      <c r="AU75" s="961">
        <v>572</v>
      </c>
      <c r="AV75" s="960"/>
      <c r="AW75" s="960"/>
      <c r="AX75" s="960"/>
      <c r="AY75" s="910"/>
      <c r="AZ75" s="957"/>
      <c r="BA75" s="957"/>
      <c r="BB75" s="957"/>
      <c r="BC75" s="957"/>
      <c r="BD75" s="958"/>
      <c r="BE75" s="242"/>
      <c r="BF75" s="242"/>
      <c r="BG75" s="242"/>
      <c r="BH75" s="242"/>
      <c r="BI75" s="242"/>
      <c r="BJ75" s="242"/>
      <c r="BK75" s="242"/>
      <c r="BL75" s="242"/>
      <c r="BM75" s="242"/>
      <c r="BN75" s="242"/>
      <c r="BO75" s="242"/>
      <c r="BP75" s="242"/>
      <c r="BQ75" s="239">
        <v>69</v>
      </c>
      <c r="BR75" s="244"/>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23"/>
    </row>
    <row r="76" spans="1:131" s="224" customFormat="1" ht="26.25" customHeight="1" x14ac:dyDescent="0.15">
      <c r="A76" s="238">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42"/>
      <c r="BF76" s="242"/>
      <c r="BG76" s="242"/>
      <c r="BH76" s="242"/>
      <c r="BI76" s="242"/>
      <c r="BJ76" s="242"/>
      <c r="BK76" s="242"/>
      <c r="BL76" s="242"/>
      <c r="BM76" s="242"/>
      <c r="BN76" s="242"/>
      <c r="BO76" s="242"/>
      <c r="BP76" s="242"/>
      <c r="BQ76" s="239">
        <v>70</v>
      </c>
      <c r="BR76" s="244"/>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23"/>
    </row>
    <row r="77" spans="1:131" s="224" customFormat="1" ht="26.25" customHeight="1" x14ac:dyDescent="0.15">
      <c r="A77" s="238">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42"/>
      <c r="BF77" s="242"/>
      <c r="BG77" s="242"/>
      <c r="BH77" s="242"/>
      <c r="BI77" s="242"/>
      <c r="BJ77" s="242"/>
      <c r="BK77" s="242"/>
      <c r="BL77" s="242"/>
      <c r="BM77" s="242"/>
      <c r="BN77" s="242"/>
      <c r="BO77" s="242"/>
      <c r="BP77" s="242"/>
      <c r="BQ77" s="239">
        <v>71</v>
      </c>
      <c r="BR77" s="244"/>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23"/>
    </row>
    <row r="78" spans="1:131" s="224" customFormat="1" ht="26.25" customHeight="1" x14ac:dyDescent="0.15">
      <c r="A78" s="238">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42"/>
      <c r="BF78" s="242"/>
      <c r="BG78" s="242"/>
      <c r="BH78" s="242"/>
      <c r="BI78" s="242"/>
      <c r="BJ78" s="245"/>
      <c r="BK78" s="245"/>
      <c r="BL78" s="245"/>
      <c r="BM78" s="245"/>
      <c r="BN78" s="245"/>
      <c r="BO78" s="242"/>
      <c r="BP78" s="242"/>
      <c r="BQ78" s="239">
        <v>72</v>
      </c>
      <c r="BR78" s="244"/>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23"/>
    </row>
    <row r="79" spans="1:131" s="224" customFormat="1" ht="26.25" customHeight="1" x14ac:dyDescent="0.15">
      <c r="A79" s="238">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42"/>
      <c r="BF79" s="242"/>
      <c r="BG79" s="242"/>
      <c r="BH79" s="242"/>
      <c r="BI79" s="242"/>
      <c r="BJ79" s="245"/>
      <c r="BK79" s="245"/>
      <c r="BL79" s="245"/>
      <c r="BM79" s="245"/>
      <c r="BN79" s="245"/>
      <c r="BO79" s="242"/>
      <c r="BP79" s="242"/>
      <c r="BQ79" s="239">
        <v>73</v>
      </c>
      <c r="BR79" s="244"/>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23"/>
    </row>
    <row r="80" spans="1:131" s="224" customFormat="1" ht="26.25" customHeight="1" x14ac:dyDescent="0.15">
      <c r="A80" s="238">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42"/>
      <c r="BF80" s="242"/>
      <c r="BG80" s="242"/>
      <c r="BH80" s="242"/>
      <c r="BI80" s="242"/>
      <c r="BJ80" s="242"/>
      <c r="BK80" s="242"/>
      <c r="BL80" s="242"/>
      <c r="BM80" s="242"/>
      <c r="BN80" s="242"/>
      <c r="BO80" s="242"/>
      <c r="BP80" s="242"/>
      <c r="BQ80" s="239">
        <v>74</v>
      </c>
      <c r="BR80" s="244"/>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23"/>
    </row>
    <row r="81" spans="1:131" s="224" customFormat="1" ht="26.25" customHeight="1" x14ac:dyDescent="0.15">
      <c r="A81" s="238">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42"/>
      <c r="BF81" s="242"/>
      <c r="BG81" s="242"/>
      <c r="BH81" s="242"/>
      <c r="BI81" s="242"/>
      <c r="BJ81" s="242"/>
      <c r="BK81" s="242"/>
      <c r="BL81" s="242"/>
      <c r="BM81" s="242"/>
      <c r="BN81" s="242"/>
      <c r="BO81" s="242"/>
      <c r="BP81" s="242"/>
      <c r="BQ81" s="239">
        <v>75</v>
      </c>
      <c r="BR81" s="244"/>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23"/>
    </row>
    <row r="82" spans="1:131" s="224" customFormat="1" ht="26.25" customHeight="1" x14ac:dyDescent="0.15">
      <c r="A82" s="238">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42"/>
      <c r="BF82" s="242"/>
      <c r="BG82" s="242"/>
      <c r="BH82" s="242"/>
      <c r="BI82" s="242"/>
      <c r="BJ82" s="242"/>
      <c r="BK82" s="242"/>
      <c r="BL82" s="242"/>
      <c r="BM82" s="242"/>
      <c r="BN82" s="242"/>
      <c r="BO82" s="242"/>
      <c r="BP82" s="242"/>
      <c r="BQ82" s="239">
        <v>76</v>
      </c>
      <c r="BR82" s="244"/>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23"/>
    </row>
    <row r="83" spans="1:131" s="224" customFormat="1" ht="26.25" customHeight="1" x14ac:dyDescent="0.15">
      <c r="A83" s="238">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42"/>
      <c r="BF83" s="242"/>
      <c r="BG83" s="242"/>
      <c r="BH83" s="242"/>
      <c r="BI83" s="242"/>
      <c r="BJ83" s="242"/>
      <c r="BK83" s="242"/>
      <c r="BL83" s="242"/>
      <c r="BM83" s="242"/>
      <c r="BN83" s="242"/>
      <c r="BO83" s="242"/>
      <c r="BP83" s="242"/>
      <c r="BQ83" s="239">
        <v>77</v>
      </c>
      <c r="BR83" s="244"/>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23"/>
    </row>
    <row r="84" spans="1:131" s="224" customFormat="1" ht="26.25" customHeight="1" x14ac:dyDescent="0.15">
      <c r="A84" s="238">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42"/>
      <c r="BF84" s="242"/>
      <c r="BG84" s="242"/>
      <c r="BH84" s="242"/>
      <c r="BI84" s="242"/>
      <c r="BJ84" s="242"/>
      <c r="BK84" s="242"/>
      <c r="BL84" s="242"/>
      <c r="BM84" s="242"/>
      <c r="BN84" s="242"/>
      <c r="BO84" s="242"/>
      <c r="BP84" s="242"/>
      <c r="BQ84" s="239">
        <v>78</v>
      </c>
      <c r="BR84" s="244"/>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23"/>
    </row>
    <row r="85" spans="1:131" s="224" customFormat="1" ht="26.25" customHeight="1" x14ac:dyDescent="0.15">
      <c r="A85" s="238">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42"/>
      <c r="BF85" s="242"/>
      <c r="BG85" s="242"/>
      <c r="BH85" s="242"/>
      <c r="BI85" s="242"/>
      <c r="BJ85" s="242"/>
      <c r="BK85" s="242"/>
      <c r="BL85" s="242"/>
      <c r="BM85" s="242"/>
      <c r="BN85" s="242"/>
      <c r="BO85" s="242"/>
      <c r="BP85" s="242"/>
      <c r="BQ85" s="239">
        <v>79</v>
      </c>
      <c r="BR85" s="244"/>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23"/>
    </row>
    <row r="86" spans="1:131" s="224" customFormat="1" ht="26.25" customHeight="1" x14ac:dyDescent="0.15">
      <c r="A86" s="238">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42"/>
      <c r="BF86" s="242"/>
      <c r="BG86" s="242"/>
      <c r="BH86" s="242"/>
      <c r="BI86" s="242"/>
      <c r="BJ86" s="242"/>
      <c r="BK86" s="242"/>
      <c r="BL86" s="242"/>
      <c r="BM86" s="242"/>
      <c r="BN86" s="242"/>
      <c r="BO86" s="242"/>
      <c r="BP86" s="242"/>
      <c r="BQ86" s="239">
        <v>80</v>
      </c>
      <c r="BR86" s="244"/>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23"/>
    </row>
    <row r="87" spans="1:131" s="224" customFormat="1" ht="26.25" customHeight="1" x14ac:dyDescent="0.15">
      <c r="A87" s="246">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42"/>
      <c r="BF87" s="242"/>
      <c r="BG87" s="242"/>
      <c r="BH87" s="242"/>
      <c r="BI87" s="242"/>
      <c r="BJ87" s="242"/>
      <c r="BK87" s="242"/>
      <c r="BL87" s="242"/>
      <c r="BM87" s="242"/>
      <c r="BN87" s="242"/>
      <c r="BO87" s="242"/>
      <c r="BP87" s="242"/>
      <c r="BQ87" s="239">
        <v>81</v>
      </c>
      <c r="BR87" s="244"/>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23"/>
    </row>
    <row r="88" spans="1:131" s="224" customFormat="1" ht="26.25" customHeight="1" thickBot="1" x14ac:dyDescent="0.2">
      <c r="A88" s="241" t="s">
        <v>387</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SUM(AF68:AJ75)</f>
        <v>24008</v>
      </c>
      <c r="AG88" s="922"/>
      <c r="AH88" s="922"/>
      <c r="AI88" s="922"/>
      <c r="AJ88" s="922"/>
      <c r="AK88" s="919"/>
      <c r="AL88" s="919"/>
      <c r="AM88" s="919"/>
      <c r="AN88" s="919"/>
      <c r="AO88" s="919"/>
      <c r="AP88" s="922">
        <v>2704</v>
      </c>
      <c r="AQ88" s="922"/>
      <c r="AR88" s="922"/>
      <c r="AS88" s="922"/>
      <c r="AT88" s="922"/>
      <c r="AU88" s="922">
        <v>572</v>
      </c>
      <c r="AV88" s="922"/>
      <c r="AW88" s="922"/>
      <c r="AX88" s="922"/>
      <c r="AY88" s="922"/>
      <c r="AZ88" s="927"/>
      <c r="BA88" s="927"/>
      <c r="BB88" s="927"/>
      <c r="BC88" s="927"/>
      <c r="BD88" s="928"/>
      <c r="BE88" s="242"/>
      <c r="BF88" s="242"/>
      <c r="BG88" s="242"/>
      <c r="BH88" s="242"/>
      <c r="BI88" s="242"/>
      <c r="BJ88" s="242"/>
      <c r="BK88" s="242"/>
      <c r="BL88" s="242"/>
      <c r="BM88" s="242"/>
      <c r="BN88" s="242"/>
      <c r="BO88" s="242"/>
      <c r="BP88" s="242"/>
      <c r="BQ88" s="239">
        <v>82</v>
      </c>
      <c r="BR88" s="244"/>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23"/>
    </row>
    <row r="89" spans="1:131" s="224" customFormat="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2"/>
      <c r="BF89" s="242"/>
      <c r="BG89" s="242"/>
      <c r="BH89" s="242"/>
      <c r="BI89" s="242"/>
      <c r="BJ89" s="242"/>
      <c r="BK89" s="242"/>
      <c r="BL89" s="242"/>
      <c r="BM89" s="242"/>
      <c r="BN89" s="242"/>
      <c r="BO89" s="242"/>
      <c r="BP89" s="242"/>
      <c r="BQ89" s="239">
        <v>83</v>
      </c>
      <c r="BR89" s="244"/>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23"/>
    </row>
    <row r="90" spans="1:131" s="224" customFormat="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2"/>
      <c r="BF90" s="242"/>
      <c r="BG90" s="242"/>
      <c r="BH90" s="242"/>
      <c r="BI90" s="242"/>
      <c r="BJ90" s="242"/>
      <c r="BK90" s="242"/>
      <c r="BL90" s="242"/>
      <c r="BM90" s="242"/>
      <c r="BN90" s="242"/>
      <c r="BO90" s="242"/>
      <c r="BP90" s="242"/>
      <c r="BQ90" s="239">
        <v>84</v>
      </c>
      <c r="BR90" s="244"/>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23"/>
    </row>
    <row r="91" spans="1:131" s="224" customFormat="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2"/>
      <c r="BF91" s="242"/>
      <c r="BG91" s="242"/>
      <c r="BH91" s="242"/>
      <c r="BI91" s="242"/>
      <c r="BJ91" s="242"/>
      <c r="BK91" s="242"/>
      <c r="BL91" s="242"/>
      <c r="BM91" s="242"/>
      <c r="BN91" s="242"/>
      <c r="BO91" s="242"/>
      <c r="BP91" s="242"/>
      <c r="BQ91" s="239">
        <v>85</v>
      </c>
      <c r="BR91" s="244"/>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23"/>
    </row>
    <row r="92" spans="1:131" s="224" customFormat="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2"/>
      <c r="BF92" s="242"/>
      <c r="BG92" s="242"/>
      <c r="BH92" s="242"/>
      <c r="BI92" s="242"/>
      <c r="BJ92" s="242"/>
      <c r="BK92" s="242"/>
      <c r="BL92" s="242"/>
      <c r="BM92" s="242"/>
      <c r="BN92" s="242"/>
      <c r="BO92" s="242"/>
      <c r="BP92" s="242"/>
      <c r="BQ92" s="239">
        <v>86</v>
      </c>
      <c r="BR92" s="244"/>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23"/>
    </row>
    <row r="93" spans="1:131" s="224" customFormat="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2"/>
      <c r="BF93" s="242"/>
      <c r="BG93" s="242"/>
      <c r="BH93" s="242"/>
      <c r="BI93" s="242"/>
      <c r="BJ93" s="242"/>
      <c r="BK93" s="242"/>
      <c r="BL93" s="242"/>
      <c r="BM93" s="242"/>
      <c r="BN93" s="242"/>
      <c r="BO93" s="242"/>
      <c r="BP93" s="242"/>
      <c r="BQ93" s="239">
        <v>87</v>
      </c>
      <c r="BR93" s="244"/>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23"/>
    </row>
    <row r="94" spans="1:131" s="224" customFormat="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2"/>
      <c r="BF94" s="242"/>
      <c r="BG94" s="242"/>
      <c r="BH94" s="242"/>
      <c r="BI94" s="242"/>
      <c r="BJ94" s="242"/>
      <c r="BK94" s="242"/>
      <c r="BL94" s="242"/>
      <c r="BM94" s="242"/>
      <c r="BN94" s="242"/>
      <c r="BO94" s="242"/>
      <c r="BP94" s="242"/>
      <c r="BQ94" s="239">
        <v>88</v>
      </c>
      <c r="BR94" s="244"/>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23"/>
    </row>
    <row r="95" spans="1:131" s="224" customFormat="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2"/>
      <c r="BF95" s="242"/>
      <c r="BG95" s="242"/>
      <c r="BH95" s="242"/>
      <c r="BI95" s="242"/>
      <c r="BJ95" s="242"/>
      <c r="BK95" s="242"/>
      <c r="BL95" s="242"/>
      <c r="BM95" s="242"/>
      <c r="BN95" s="242"/>
      <c r="BO95" s="242"/>
      <c r="BP95" s="242"/>
      <c r="BQ95" s="239">
        <v>89</v>
      </c>
      <c r="BR95" s="244"/>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23"/>
    </row>
    <row r="96" spans="1:131" s="224" customFormat="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2"/>
      <c r="BF96" s="242"/>
      <c r="BG96" s="242"/>
      <c r="BH96" s="242"/>
      <c r="BI96" s="242"/>
      <c r="BJ96" s="242"/>
      <c r="BK96" s="242"/>
      <c r="BL96" s="242"/>
      <c r="BM96" s="242"/>
      <c r="BN96" s="242"/>
      <c r="BO96" s="242"/>
      <c r="BP96" s="242"/>
      <c r="BQ96" s="239">
        <v>90</v>
      </c>
      <c r="BR96" s="244"/>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23"/>
    </row>
    <row r="97" spans="1:131" s="224" customFormat="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2"/>
      <c r="BF97" s="242"/>
      <c r="BG97" s="242"/>
      <c r="BH97" s="242"/>
      <c r="BI97" s="242"/>
      <c r="BJ97" s="242"/>
      <c r="BK97" s="242"/>
      <c r="BL97" s="242"/>
      <c r="BM97" s="242"/>
      <c r="BN97" s="242"/>
      <c r="BO97" s="242"/>
      <c r="BP97" s="242"/>
      <c r="BQ97" s="239">
        <v>91</v>
      </c>
      <c r="BR97" s="244"/>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23"/>
    </row>
    <row r="98" spans="1:131" s="224" customFormat="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2"/>
      <c r="BF98" s="242"/>
      <c r="BG98" s="242"/>
      <c r="BH98" s="242"/>
      <c r="BI98" s="242"/>
      <c r="BJ98" s="242"/>
      <c r="BK98" s="242"/>
      <c r="BL98" s="242"/>
      <c r="BM98" s="242"/>
      <c r="BN98" s="242"/>
      <c r="BO98" s="242"/>
      <c r="BP98" s="242"/>
      <c r="BQ98" s="239">
        <v>92</v>
      </c>
      <c r="BR98" s="244"/>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23"/>
    </row>
    <row r="99" spans="1:131" s="224" customFormat="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2"/>
      <c r="BF99" s="242"/>
      <c r="BG99" s="242"/>
      <c r="BH99" s="242"/>
      <c r="BI99" s="242"/>
      <c r="BJ99" s="242"/>
      <c r="BK99" s="242"/>
      <c r="BL99" s="242"/>
      <c r="BM99" s="242"/>
      <c r="BN99" s="242"/>
      <c r="BO99" s="242"/>
      <c r="BP99" s="242"/>
      <c r="BQ99" s="239">
        <v>93</v>
      </c>
      <c r="BR99" s="244"/>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23"/>
    </row>
    <row r="100" spans="1:131" s="224" customFormat="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2"/>
      <c r="BF100" s="242"/>
      <c r="BG100" s="242"/>
      <c r="BH100" s="242"/>
      <c r="BI100" s="242"/>
      <c r="BJ100" s="242"/>
      <c r="BK100" s="242"/>
      <c r="BL100" s="242"/>
      <c r="BM100" s="242"/>
      <c r="BN100" s="242"/>
      <c r="BO100" s="242"/>
      <c r="BP100" s="242"/>
      <c r="BQ100" s="239">
        <v>94</v>
      </c>
      <c r="BR100" s="244"/>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23"/>
    </row>
    <row r="101" spans="1:131" s="224" customFormat="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2"/>
      <c r="BF101" s="242"/>
      <c r="BG101" s="242"/>
      <c r="BH101" s="242"/>
      <c r="BI101" s="242"/>
      <c r="BJ101" s="242"/>
      <c r="BK101" s="242"/>
      <c r="BL101" s="242"/>
      <c r="BM101" s="242"/>
      <c r="BN101" s="242"/>
      <c r="BO101" s="242"/>
      <c r="BP101" s="242"/>
      <c r="BQ101" s="239">
        <v>95</v>
      </c>
      <c r="BR101" s="244"/>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23"/>
    </row>
    <row r="102" spans="1:131" s="224" customFormat="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2"/>
      <c r="BF102" s="242"/>
      <c r="BG102" s="242"/>
      <c r="BH102" s="242"/>
      <c r="BI102" s="242"/>
      <c r="BJ102" s="242"/>
      <c r="BK102" s="242"/>
      <c r="BL102" s="242"/>
      <c r="BM102" s="242"/>
      <c r="BN102" s="242"/>
      <c r="BO102" s="242"/>
      <c r="BP102" s="242"/>
      <c r="BQ102" s="241" t="s">
        <v>387</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f>
        <v>105</v>
      </c>
      <c r="CS102" s="930"/>
      <c r="CT102" s="930"/>
      <c r="CU102" s="930"/>
      <c r="CV102" s="973"/>
      <c r="CW102" s="972">
        <f t="shared" ref="CW102" si="0">SUM(CW7:DA8)</f>
        <v>8</v>
      </c>
      <c r="CX102" s="930"/>
      <c r="CY102" s="930"/>
      <c r="CZ102" s="930"/>
      <c r="DA102" s="973"/>
      <c r="DB102" s="972">
        <f t="shared" ref="DB102" si="1">SUM(DB7:DF8)</f>
        <v>286</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23"/>
    </row>
    <row r="103" spans="1:131" s="224" customFormat="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2"/>
      <c r="BF103" s="242"/>
      <c r="BG103" s="242"/>
      <c r="BH103" s="242"/>
      <c r="BI103" s="242"/>
      <c r="BJ103" s="242"/>
      <c r="BK103" s="242"/>
      <c r="BL103" s="242"/>
      <c r="BM103" s="242"/>
      <c r="BN103" s="242"/>
      <c r="BO103" s="242"/>
      <c r="BP103" s="242"/>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23"/>
    </row>
    <row r="104" spans="1:131" s="224" customFormat="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2"/>
      <c r="BF104" s="242"/>
      <c r="BG104" s="242"/>
      <c r="BH104" s="242"/>
      <c r="BI104" s="242"/>
      <c r="BJ104" s="242"/>
      <c r="BK104" s="242"/>
      <c r="BL104" s="242"/>
      <c r="BM104" s="242"/>
      <c r="BN104" s="242"/>
      <c r="BO104" s="242"/>
      <c r="BP104" s="242"/>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23"/>
    </row>
    <row r="105" spans="1:131" s="224" customFormat="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5"/>
      <c r="BR105" s="245"/>
      <c r="BS105" s="245"/>
      <c r="BT105" s="245"/>
      <c r="BU105" s="245"/>
      <c r="BV105" s="245"/>
      <c r="BW105" s="245"/>
      <c r="BX105" s="245"/>
      <c r="BY105" s="245"/>
      <c r="BZ105" s="245"/>
      <c r="CA105" s="245"/>
      <c r="CB105" s="245"/>
      <c r="CC105" s="245"/>
      <c r="CD105" s="245"/>
      <c r="CE105" s="245"/>
      <c r="CF105" s="245"/>
      <c r="CG105" s="245"/>
      <c r="CH105" s="245"/>
      <c r="CI105" s="245"/>
      <c r="CJ105" s="245"/>
      <c r="CK105" s="245"/>
      <c r="CL105" s="245"/>
      <c r="CM105" s="245"/>
      <c r="CN105" s="245"/>
      <c r="CO105" s="245"/>
      <c r="CP105" s="245"/>
      <c r="CQ105" s="245"/>
      <c r="CR105" s="245"/>
      <c r="CS105" s="245"/>
      <c r="CT105" s="245"/>
      <c r="CU105" s="245"/>
      <c r="CV105" s="245"/>
      <c r="CW105" s="245"/>
      <c r="CX105" s="245"/>
      <c r="CY105" s="245"/>
      <c r="CZ105" s="245"/>
      <c r="DA105" s="245"/>
      <c r="DB105" s="245"/>
      <c r="DC105" s="245"/>
      <c r="DD105" s="245"/>
      <c r="DE105" s="245"/>
      <c r="DF105" s="245"/>
      <c r="DG105" s="245"/>
      <c r="DH105" s="245"/>
      <c r="DI105" s="245"/>
      <c r="DJ105" s="245"/>
      <c r="DK105" s="245"/>
      <c r="DL105" s="245"/>
      <c r="DM105" s="245"/>
      <c r="DN105" s="245"/>
      <c r="DO105" s="245"/>
      <c r="DP105" s="245"/>
      <c r="DQ105" s="245"/>
      <c r="DR105" s="245"/>
      <c r="DS105" s="245"/>
      <c r="DT105" s="245"/>
      <c r="DU105" s="245"/>
      <c r="DV105" s="245"/>
      <c r="DW105" s="245"/>
      <c r="DX105" s="245"/>
      <c r="DY105" s="245"/>
      <c r="DZ105" s="245"/>
      <c r="EA105" s="223"/>
    </row>
    <row r="106" spans="1:131" s="224" customFormat="1" ht="11.25" customHeight="1" x14ac:dyDescent="0.15">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45"/>
      <c r="BR106" s="245"/>
      <c r="BS106" s="245"/>
      <c r="BT106" s="245"/>
      <c r="BU106" s="245"/>
      <c r="BV106" s="245"/>
      <c r="BW106" s="245"/>
      <c r="BX106" s="245"/>
      <c r="BY106" s="245"/>
      <c r="BZ106" s="245"/>
      <c r="CA106" s="245"/>
      <c r="CB106" s="245"/>
      <c r="CC106" s="245"/>
      <c r="CD106" s="245"/>
      <c r="CE106" s="245"/>
      <c r="CF106" s="245"/>
      <c r="CG106" s="245"/>
      <c r="CH106" s="245"/>
      <c r="CI106" s="245"/>
      <c r="CJ106" s="245"/>
      <c r="CK106" s="245"/>
      <c r="CL106" s="245"/>
      <c r="CM106" s="245"/>
      <c r="CN106" s="245"/>
      <c r="CO106" s="245"/>
      <c r="CP106" s="245"/>
      <c r="CQ106" s="245"/>
      <c r="CR106" s="245"/>
      <c r="CS106" s="245"/>
      <c r="CT106" s="245"/>
      <c r="CU106" s="245"/>
      <c r="CV106" s="245"/>
      <c r="CW106" s="245"/>
      <c r="CX106" s="245"/>
      <c r="CY106" s="245"/>
      <c r="CZ106" s="245"/>
      <c r="DA106" s="245"/>
      <c r="DB106" s="245"/>
      <c r="DC106" s="245"/>
      <c r="DD106" s="245"/>
      <c r="DE106" s="245"/>
      <c r="DF106" s="245"/>
      <c r="DG106" s="245"/>
      <c r="DH106" s="245"/>
      <c r="DI106" s="245"/>
      <c r="DJ106" s="245"/>
      <c r="DK106" s="245"/>
      <c r="DL106" s="245"/>
      <c r="DM106" s="245"/>
      <c r="DN106" s="245"/>
      <c r="DO106" s="245"/>
      <c r="DP106" s="245"/>
      <c r="DQ106" s="245"/>
      <c r="DR106" s="245"/>
      <c r="DS106" s="245"/>
      <c r="DT106" s="245"/>
      <c r="DU106" s="245"/>
      <c r="DV106" s="245"/>
      <c r="DW106" s="245"/>
      <c r="DX106" s="245"/>
      <c r="DY106" s="245"/>
      <c r="DZ106" s="245"/>
      <c r="EA106" s="223"/>
    </row>
    <row r="107" spans="1:131" s="223" customFormat="1" ht="26.25" customHeight="1" thickBot="1" x14ac:dyDescent="0.2">
      <c r="A107" s="252" t="s">
        <v>417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23"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23"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304</v>
      </c>
      <c r="AG109" s="975"/>
      <c r="AH109" s="975"/>
      <c r="AI109" s="975"/>
      <c r="AJ109" s="976"/>
      <c r="AK109" s="974" t="s">
        <v>303</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304</v>
      </c>
      <c r="BW109" s="975"/>
      <c r="BX109" s="975"/>
      <c r="BY109" s="975"/>
      <c r="BZ109" s="976"/>
      <c r="CA109" s="974" t="s">
        <v>303</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304</v>
      </c>
      <c r="DM109" s="975"/>
      <c r="DN109" s="975"/>
      <c r="DO109" s="975"/>
      <c r="DP109" s="976"/>
      <c r="DQ109" s="974" t="s">
        <v>303</v>
      </c>
      <c r="DR109" s="975"/>
      <c r="DS109" s="975"/>
      <c r="DT109" s="975"/>
      <c r="DU109" s="976"/>
      <c r="DV109" s="974" t="s">
        <v>423</v>
      </c>
      <c r="DW109" s="975"/>
      <c r="DX109" s="975"/>
      <c r="DY109" s="975"/>
      <c r="DZ109" s="977"/>
    </row>
    <row r="110" spans="1:131" s="223"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3350353</v>
      </c>
      <c r="AB110" s="982"/>
      <c r="AC110" s="982"/>
      <c r="AD110" s="982"/>
      <c r="AE110" s="983"/>
      <c r="AF110" s="984">
        <v>3459147</v>
      </c>
      <c r="AG110" s="982"/>
      <c r="AH110" s="982"/>
      <c r="AI110" s="982"/>
      <c r="AJ110" s="983"/>
      <c r="AK110" s="984">
        <v>3642330</v>
      </c>
      <c r="AL110" s="982"/>
      <c r="AM110" s="982"/>
      <c r="AN110" s="982"/>
      <c r="AO110" s="983"/>
      <c r="AP110" s="985">
        <v>15</v>
      </c>
      <c r="AQ110" s="986"/>
      <c r="AR110" s="986"/>
      <c r="AS110" s="986"/>
      <c r="AT110" s="987"/>
      <c r="AU110" s="988" t="s">
        <v>70</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39656160</v>
      </c>
      <c r="BR110" s="1017"/>
      <c r="BS110" s="1017"/>
      <c r="BT110" s="1017"/>
      <c r="BU110" s="1017"/>
      <c r="BV110" s="1017">
        <v>39153373</v>
      </c>
      <c r="BW110" s="1017"/>
      <c r="BX110" s="1017"/>
      <c r="BY110" s="1017"/>
      <c r="BZ110" s="1017"/>
      <c r="CA110" s="1017">
        <v>38229023</v>
      </c>
      <c r="CB110" s="1017"/>
      <c r="CC110" s="1017"/>
      <c r="CD110" s="1017"/>
      <c r="CE110" s="1017"/>
      <c r="CF110" s="1031">
        <v>157.1</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1864977</v>
      </c>
      <c r="DH110" s="1017"/>
      <c r="DI110" s="1017"/>
      <c r="DJ110" s="1017"/>
      <c r="DK110" s="1017"/>
      <c r="DL110" s="1017">
        <v>1677821</v>
      </c>
      <c r="DM110" s="1017"/>
      <c r="DN110" s="1017"/>
      <c r="DO110" s="1017"/>
      <c r="DP110" s="1017"/>
      <c r="DQ110" s="1017">
        <v>1486590</v>
      </c>
      <c r="DR110" s="1017"/>
      <c r="DS110" s="1017"/>
      <c r="DT110" s="1017"/>
      <c r="DU110" s="1017"/>
      <c r="DV110" s="1018">
        <v>6.1</v>
      </c>
      <c r="DW110" s="1018"/>
      <c r="DX110" s="1018"/>
      <c r="DY110" s="1018"/>
      <c r="DZ110" s="1019"/>
    </row>
    <row r="111" spans="1:131" s="223"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430</v>
      </c>
      <c r="AG111" s="1024"/>
      <c r="AH111" s="1024"/>
      <c r="AI111" s="1024"/>
      <c r="AJ111" s="1025"/>
      <c r="AK111" s="1026" t="s">
        <v>385</v>
      </c>
      <c r="AL111" s="1024"/>
      <c r="AM111" s="1024"/>
      <c r="AN111" s="1024"/>
      <c r="AO111" s="1025"/>
      <c r="AP111" s="1027" t="s">
        <v>430</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v>5241566</v>
      </c>
      <c r="BR111" s="1010"/>
      <c r="BS111" s="1010"/>
      <c r="BT111" s="1010"/>
      <c r="BU111" s="1010"/>
      <c r="BV111" s="1010">
        <v>4777874</v>
      </c>
      <c r="BW111" s="1010"/>
      <c r="BX111" s="1010"/>
      <c r="BY111" s="1010"/>
      <c r="BZ111" s="1010"/>
      <c r="CA111" s="1010">
        <v>4221707</v>
      </c>
      <c r="CB111" s="1010"/>
      <c r="CC111" s="1010"/>
      <c r="CD111" s="1010"/>
      <c r="CE111" s="1010"/>
      <c r="CF111" s="1004">
        <v>17.3</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385</v>
      </c>
      <c r="DH111" s="1010"/>
      <c r="DI111" s="1010"/>
      <c r="DJ111" s="1010"/>
      <c r="DK111" s="1010"/>
      <c r="DL111" s="1010" t="s">
        <v>385</v>
      </c>
      <c r="DM111" s="1010"/>
      <c r="DN111" s="1010"/>
      <c r="DO111" s="1010"/>
      <c r="DP111" s="1010"/>
      <c r="DQ111" s="1010" t="s">
        <v>385</v>
      </c>
      <c r="DR111" s="1010"/>
      <c r="DS111" s="1010"/>
      <c r="DT111" s="1010"/>
      <c r="DU111" s="1010"/>
      <c r="DV111" s="1011" t="s">
        <v>430</v>
      </c>
      <c r="DW111" s="1011"/>
      <c r="DX111" s="1011"/>
      <c r="DY111" s="1011"/>
      <c r="DZ111" s="1012"/>
    </row>
    <row r="112" spans="1:131" s="223"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385</v>
      </c>
      <c r="AB112" s="1049"/>
      <c r="AC112" s="1049"/>
      <c r="AD112" s="1049"/>
      <c r="AE112" s="1050"/>
      <c r="AF112" s="1051" t="s">
        <v>430</v>
      </c>
      <c r="AG112" s="1049"/>
      <c r="AH112" s="1049"/>
      <c r="AI112" s="1049"/>
      <c r="AJ112" s="1050"/>
      <c r="AK112" s="1051" t="s">
        <v>385</v>
      </c>
      <c r="AL112" s="1049"/>
      <c r="AM112" s="1049"/>
      <c r="AN112" s="1049"/>
      <c r="AO112" s="1050"/>
      <c r="AP112" s="1052" t="s">
        <v>385</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7013015</v>
      </c>
      <c r="BR112" s="1010"/>
      <c r="BS112" s="1010"/>
      <c r="BT112" s="1010"/>
      <c r="BU112" s="1010"/>
      <c r="BV112" s="1010">
        <v>6648618</v>
      </c>
      <c r="BW112" s="1010"/>
      <c r="BX112" s="1010"/>
      <c r="BY112" s="1010"/>
      <c r="BZ112" s="1010"/>
      <c r="CA112" s="1010">
        <v>6325481</v>
      </c>
      <c r="CB112" s="1010"/>
      <c r="CC112" s="1010"/>
      <c r="CD112" s="1010"/>
      <c r="CE112" s="1010"/>
      <c r="CF112" s="1004">
        <v>26</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385</v>
      </c>
      <c r="DH112" s="1010"/>
      <c r="DI112" s="1010"/>
      <c r="DJ112" s="1010"/>
      <c r="DK112" s="1010"/>
      <c r="DL112" s="1010" t="s">
        <v>385</v>
      </c>
      <c r="DM112" s="1010"/>
      <c r="DN112" s="1010"/>
      <c r="DO112" s="1010"/>
      <c r="DP112" s="1010"/>
      <c r="DQ112" s="1010" t="s">
        <v>430</v>
      </c>
      <c r="DR112" s="1010"/>
      <c r="DS112" s="1010"/>
      <c r="DT112" s="1010"/>
      <c r="DU112" s="1010"/>
      <c r="DV112" s="1011" t="s">
        <v>430</v>
      </c>
      <c r="DW112" s="1011"/>
      <c r="DX112" s="1011"/>
      <c r="DY112" s="1011"/>
      <c r="DZ112" s="1012"/>
    </row>
    <row r="113" spans="1:130" s="223"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733784</v>
      </c>
      <c r="AB113" s="1024"/>
      <c r="AC113" s="1024"/>
      <c r="AD113" s="1024"/>
      <c r="AE113" s="1025"/>
      <c r="AF113" s="1026">
        <v>718088</v>
      </c>
      <c r="AG113" s="1024"/>
      <c r="AH113" s="1024"/>
      <c r="AI113" s="1024"/>
      <c r="AJ113" s="1025"/>
      <c r="AK113" s="1026">
        <v>696234</v>
      </c>
      <c r="AL113" s="1024"/>
      <c r="AM113" s="1024"/>
      <c r="AN113" s="1024"/>
      <c r="AO113" s="1025"/>
      <c r="AP113" s="1027">
        <v>2.9</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776803</v>
      </c>
      <c r="BR113" s="1010"/>
      <c r="BS113" s="1010"/>
      <c r="BT113" s="1010"/>
      <c r="BU113" s="1010"/>
      <c r="BV113" s="1010">
        <v>683677</v>
      </c>
      <c r="BW113" s="1010"/>
      <c r="BX113" s="1010"/>
      <c r="BY113" s="1010"/>
      <c r="BZ113" s="1010"/>
      <c r="CA113" s="1010">
        <v>572343</v>
      </c>
      <c r="CB113" s="1010"/>
      <c r="CC113" s="1010"/>
      <c r="CD113" s="1010"/>
      <c r="CE113" s="1010"/>
      <c r="CF113" s="1004">
        <v>2.4</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385</v>
      </c>
      <c r="DM113" s="1049"/>
      <c r="DN113" s="1049"/>
      <c r="DO113" s="1049"/>
      <c r="DP113" s="1050"/>
      <c r="DQ113" s="1051" t="s">
        <v>385</v>
      </c>
      <c r="DR113" s="1049"/>
      <c r="DS113" s="1049"/>
      <c r="DT113" s="1049"/>
      <c r="DU113" s="1050"/>
      <c r="DV113" s="1052" t="s">
        <v>385</v>
      </c>
      <c r="DW113" s="1053"/>
      <c r="DX113" s="1053"/>
      <c r="DY113" s="1053"/>
      <c r="DZ113" s="1054"/>
    </row>
    <row r="114" spans="1:130" s="223"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120715</v>
      </c>
      <c r="AB114" s="1049"/>
      <c r="AC114" s="1049"/>
      <c r="AD114" s="1049"/>
      <c r="AE114" s="1050"/>
      <c r="AF114" s="1051">
        <v>142891</v>
      </c>
      <c r="AG114" s="1049"/>
      <c r="AH114" s="1049"/>
      <c r="AI114" s="1049"/>
      <c r="AJ114" s="1050"/>
      <c r="AK114" s="1051">
        <v>153665</v>
      </c>
      <c r="AL114" s="1049"/>
      <c r="AM114" s="1049"/>
      <c r="AN114" s="1049"/>
      <c r="AO114" s="1050"/>
      <c r="AP114" s="1052">
        <v>0.6</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4343887</v>
      </c>
      <c r="BR114" s="1010"/>
      <c r="BS114" s="1010"/>
      <c r="BT114" s="1010"/>
      <c r="BU114" s="1010"/>
      <c r="BV114" s="1010">
        <v>4120592</v>
      </c>
      <c r="BW114" s="1010"/>
      <c r="BX114" s="1010"/>
      <c r="BY114" s="1010"/>
      <c r="BZ114" s="1010"/>
      <c r="CA114" s="1010">
        <v>4063852</v>
      </c>
      <c r="CB114" s="1010"/>
      <c r="CC114" s="1010"/>
      <c r="CD114" s="1010"/>
      <c r="CE114" s="1010"/>
      <c r="CF114" s="1004">
        <v>16.7</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385</v>
      </c>
      <c r="DM114" s="1049"/>
      <c r="DN114" s="1049"/>
      <c r="DO114" s="1049"/>
      <c r="DP114" s="1050"/>
      <c r="DQ114" s="1051" t="s">
        <v>430</v>
      </c>
      <c r="DR114" s="1049"/>
      <c r="DS114" s="1049"/>
      <c r="DT114" s="1049"/>
      <c r="DU114" s="1050"/>
      <c r="DV114" s="1052" t="s">
        <v>385</v>
      </c>
      <c r="DW114" s="1053"/>
      <c r="DX114" s="1053"/>
      <c r="DY114" s="1053"/>
      <c r="DZ114" s="1054"/>
    </row>
    <row r="115" spans="1:130" s="223"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611462</v>
      </c>
      <c r="AB115" s="1024"/>
      <c r="AC115" s="1024"/>
      <c r="AD115" s="1024"/>
      <c r="AE115" s="1025"/>
      <c r="AF115" s="1026">
        <v>611302</v>
      </c>
      <c r="AG115" s="1024"/>
      <c r="AH115" s="1024"/>
      <c r="AI115" s="1024"/>
      <c r="AJ115" s="1025"/>
      <c r="AK115" s="1026">
        <v>619673</v>
      </c>
      <c r="AL115" s="1024"/>
      <c r="AM115" s="1024"/>
      <c r="AN115" s="1024"/>
      <c r="AO115" s="1025"/>
      <c r="AP115" s="1027">
        <v>2.5</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v>2888</v>
      </c>
      <c r="BR115" s="1010"/>
      <c r="BS115" s="1010"/>
      <c r="BT115" s="1010"/>
      <c r="BU115" s="1010"/>
      <c r="BV115" s="1010">
        <v>3264</v>
      </c>
      <c r="BW115" s="1010"/>
      <c r="BX115" s="1010"/>
      <c r="BY115" s="1010"/>
      <c r="BZ115" s="1010"/>
      <c r="CA115" s="1010">
        <v>1211</v>
      </c>
      <c r="CB115" s="1010"/>
      <c r="CC115" s="1010"/>
      <c r="CD115" s="1010"/>
      <c r="CE115" s="1010"/>
      <c r="CF115" s="1004">
        <v>0</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294085</v>
      </c>
      <c r="DH115" s="1049"/>
      <c r="DI115" s="1049"/>
      <c r="DJ115" s="1049"/>
      <c r="DK115" s="1050"/>
      <c r="DL115" s="1051">
        <v>294142</v>
      </c>
      <c r="DM115" s="1049"/>
      <c r="DN115" s="1049"/>
      <c r="DO115" s="1049"/>
      <c r="DP115" s="1050"/>
      <c r="DQ115" s="1051">
        <v>294200</v>
      </c>
      <c r="DR115" s="1049"/>
      <c r="DS115" s="1049"/>
      <c r="DT115" s="1049"/>
      <c r="DU115" s="1050"/>
      <c r="DV115" s="1052">
        <v>1.2</v>
      </c>
      <c r="DW115" s="1053"/>
      <c r="DX115" s="1053"/>
      <c r="DY115" s="1053"/>
      <c r="DZ115" s="1054"/>
    </row>
    <row r="116" spans="1:130" s="223"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385</v>
      </c>
      <c r="AB116" s="1049"/>
      <c r="AC116" s="1049"/>
      <c r="AD116" s="1049"/>
      <c r="AE116" s="1050"/>
      <c r="AF116" s="1051" t="s">
        <v>385</v>
      </c>
      <c r="AG116" s="1049"/>
      <c r="AH116" s="1049"/>
      <c r="AI116" s="1049"/>
      <c r="AJ116" s="1050"/>
      <c r="AK116" s="1051" t="s">
        <v>385</v>
      </c>
      <c r="AL116" s="1049"/>
      <c r="AM116" s="1049"/>
      <c r="AN116" s="1049"/>
      <c r="AO116" s="1050"/>
      <c r="AP116" s="1052" t="s">
        <v>385</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430</v>
      </c>
      <c r="BR116" s="1010"/>
      <c r="BS116" s="1010"/>
      <c r="BT116" s="1010"/>
      <c r="BU116" s="1010"/>
      <c r="BV116" s="1010" t="s">
        <v>430</v>
      </c>
      <c r="BW116" s="1010"/>
      <c r="BX116" s="1010"/>
      <c r="BY116" s="1010"/>
      <c r="BZ116" s="1010"/>
      <c r="CA116" s="1010" t="s">
        <v>385</v>
      </c>
      <c r="CB116" s="1010"/>
      <c r="CC116" s="1010"/>
      <c r="CD116" s="1010"/>
      <c r="CE116" s="1010"/>
      <c r="CF116" s="1004" t="s">
        <v>385</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430</v>
      </c>
      <c r="DH116" s="1049"/>
      <c r="DI116" s="1049"/>
      <c r="DJ116" s="1049"/>
      <c r="DK116" s="1050"/>
      <c r="DL116" s="1051" t="s">
        <v>430</v>
      </c>
      <c r="DM116" s="1049"/>
      <c r="DN116" s="1049"/>
      <c r="DO116" s="1049"/>
      <c r="DP116" s="1050"/>
      <c r="DQ116" s="1051" t="s">
        <v>430</v>
      </c>
      <c r="DR116" s="1049"/>
      <c r="DS116" s="1049"/>
      <c r="DT116" s="1049"/>
      <c r="DU116" s="1050"/>
      <c r="DV116" s="1052" t="s">
        <v>430</v>
      </c>
      <c r="DW116" s="1053"/>
      <c r="DX116" s="1053"/>
      <c r="DY116" s="1053"/>
      <c r="DZ116" s="1054"/>
    </row>
    <row r="117" spans="1:130" s="223"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4816314</v>
      </c>
      <c r="AB117" s="1067"/>
      <c r="AC117" s="1067"/>
      <c r="AD117" s="1067"/>
      <c r="AE117" s="1068"/>
      <c r="AF117" s="1069">
        <v>4931428</v>
      </c>
      <c r="AG117" s="1067"/>
      <c r="AH117" s="1067"/>
      <c r="AI117" s="1067"/>
      <c r="AJ117" s="1068"/>
      <c r="AK117" s="1069">
        <v>5111902</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430</v>
      </c>
      <c r="BR117" s="1010"/>
      <c r="BS117" s="1010"/>
      <c r="BT117" s="1010"/>
      <c r="BU117" s="1010"/>
      <c r="BV117" s="1010" t="s">
        <v>385</v>
      </c>
      <c r="BW117" s="1010"/>
      <c r="BX117" s="1010"/>
      <c r="BY117" s="1010"/>
      <c r="BZ117" s="1010"/>
      <c r="CA117" s="1010" t="s">
        <v>430</v>
      </c>
      <c r="CB117" s="1010"/>
      <c r="CC117" s="1010"/>
      <c r="CD117" s="1010"/>
      <c r="CE117" s="1010"/>
      <c r="CF117" s="1004" t="s">
        <v>126</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452</v>
      </c>
      <c r="DH117" s="1049"/>
      <c r="DI117" s="1049"/>
      <c r="DJ117" s="1049"/>
      <c r="DK117" s="1050"/>
      <c r="DL117" s="1051" t="s">
        <v>452</v>
      </c>
      <c r="DM117" s="1049"/>
      <c r="DN117" s="1049"/>
      <c r="DO117" s="1049"/>
      <c r="DP117" s="1050"/>
      <c r="DQ117" s="1051" t="s">
        <v>385</v>
      </c>
      <c r="DR117" s="1049"/>
      <c r="DS117" s="1049"/>
      <c r="DT117" s="1049"/>
      <c r="DU117" s="1050"/>
      <c r="DV117" s="1052" t="s">
        <v>452</v>
      </c>
      <c r="DW117" s="1053"/>
      <c r="DX117" s="1053"/>
      <c r="DY117" s="1053"/>
      <c r="DZ117" s="1054"/>
    </row>
    <row r="118" spans="1:130" s="223"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304</v>
      </c>
      <c r="AG118" s="975"/>
      <c r="AH118" s="975"/>
      <c r="AI118" s="975"/>
      <c r="AJ118" s="976"/>
      <c r="AK118" s="974" t="s">
        <v>303</v>
      </c>
      <c r="AL118" s="975"/>
      <c r="AM118" s="975"/>
      <c r="AN118" s="975"/>
      <c r="AO118" s="976"/>
      <c r="AP118" s="1061" t="s">
        <v>423</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430</v>
      </c>
      <c r="BR118" s="1088"/>
      <c r="BS118" s="1088"/>
      <c r="BT118" s="1088"/>
      <c r="BU118" s="1088"/>
      <c r="BV118" s="1088" t="s">
        <v>385</v>
      </c>
      <c r="BW118" s="1088"/>
      <c r="BX118" s="1088"/>
      <c r="BY118" s="1088"/>
      <c r="BZ118" s="1088"/>
      <c r="CA118" s="1088" t="s">
        <v>385</v>
      </c>
      <c r="CB118" s="1088"/>
      <c r="CC118" s="1088"/>
      <c r="CD118" s="1088"/>
      <c r="CE118" s="1088"/>
      <c r="CF118" s="1004" t="s">
        <v>385</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385</v>
      </c>
      <c r="DH118" s="1049"/>
      <c r="DI118" s="1049"/>
      <c r="DJ118" s="1049"/>
      <c r="DK118" s="1050"/>
      <c r="DL118" s="1051" t="s">
        <v>452</v>
      </c>
      <c r="DM118" s="1049"/>
      <c r="DN118" s="1049"/>
      <c r="DO118" s="1049"/>
      <c r="DP118" s="1050"/>
      <c r="DQ118" s="1051" t="s">
        <v>430</v>
      </c>
      <c r="DR118" s="1049"/>
      <c r="DS118" s="1049"/>
      <c r="DT118" s="1049"/>
      <c r="DU118" s="1050"/>
      <c r="DV118" s="1052" t="s">
        <v>385</v>
      </c>
      <c r="DW118" s="1053"/>
      <c r="DX118" s="1053"/>
      <c r="DY118" s="1053"/>
      <c r="DZ118" s="1054"/>
    </row>
    <row r="119" spans="1:130" s="223"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221943</v>
      </c>
      <c r="AB119" s="982"/>
      <c r="AC119" s="982"/>
      <c r="AD119" s="982"/>
      <c r="AE119" s="983"/>
      <c r="AF119" s="984">
        <v>222130</v>
      </c>
      <c r="AG119" s="982"/>
      <c r="AH119" s="982"/>
      <c r="AI119" s="982"/>
      <c r="AJ119" s="983"/>
      <c r="AK119" s="984">
        <v>222316</v>
      </c>
      <c r="AL119" s="982"/>
      <c r="AM119" s="982"/>
      <c r="AN119" s="982"/>
      <c r="AO119" s="983"/>
      <c r="AP119" s="985">
        <v>0.9</v>
      </c>
      <c r="AQ119" s="986"/>
      <c r="AR119" s="986"/>
      <c r="AS119" s="986"/>
      <c r="AT119" s="987"/>
      <c r="AU119" s="992"/>
      <c r="AV119" s="993"/>
      <c r="AW119" s="993"/>
      <c r="AX119" s="993"/>
      <c r="AY119" s="993"/>
      <c r="AZ119" s="254" t="s">
        <v>185</v>
      </c>
      <c r="BA119" s="254"/>
      <c r="BB119" s="254"/>
      <c r="BC119" s="254"/>
      <c r="BD119" s="254"/>
      <c r="BE119" s="254"/>
      <c r="BF119" s="254"/>
      <c r="BG119" s="254"/>
      <c r="BH119" s="254"/>
      <c r="BI119" s="254"/>
      <c r="BJ119" s="254"/>
      <c r="BK119" s="254"/>
      <c r="BL119" s="254"/>
      <c r="BM119" s="254"/>
      <c r="BN119" s="254"/>
      <c r="BO119" s="1065" t="s">
        <v>455</v>
      </c>
      <c r="BP119" s="1096"/>
      <c r="BQ119" s="1087">
        <v>57034319</v>
      </c>
      <c r="BR119" s="1088"/>
      <c r="BS119" s="1088"/>
      <c r="BT119" s="1088"/>
      <c r="BU119" s="1088"/>
      <c r="BV119" s="1088">
        <v>55387398</v>
      </c>
      <c r="BW119" s="1088"/>
      <c r="BX119" s="1088"/>
      <c r="BY119" s="1088"/>
      <c r="BZ119" s="1088"/>
      <c r="CA119" s="1088">
        <v>53413617</v>
      </c>
      <c r="CB119" s="1088"/>
      <c r="CC119" s="1088"/>
      <c r="CD119" s="1088"/>
      <c r="CE119" s="1088"/>
      <c r="CF119" s="1089"/>
      <c r="CG119" s="1090"/>
      <c r="CH119" s="1090"/>
      <c r="CI119" s="1090"/>
      <c r="CJ119" s="1091"/>
      <c r="CK119" s="1037"/>
      <c r="CL119" s="1038"/>
      <c r="CM119" s="1092" t="s">
        <v>456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3082504</v>
      </c>
      <c r="DH119" s="1074"/>
      <c r="DI119" s="1074"/>
      <c r="DJ119" s="1074"/>
      <c r="DK119" s="1075"/>
      <c r="DL119" s="1073">
        <v>2805911</v>
      </c>
      <c r="DM119" s="1074"/>
      <c r="DN119" s="1074"/>
      <c r="DO119" s="1074"/>
      <c r="DP119" s="1075"/>
      <c r="DQ119" s="1073">
        <v>2440917</v>
      </c>
      <c r="DR119" s="1074"/>
      <c r="DS119" s="1074"/>
      <c r="DT119" s="1074"/>
      <c r="DU119" s="1075"/>
      <c r="DV119" s="1076">
        <v>10</v>
      </c>
      <c r="DW119" s="1077"/>
      <c r="DX119" s="1077"/>
      <c r="DY119" s="1077"/>
      <c r="DZ119" s="1078"/>
    </row>
    <row r="120" spans="1:130" s="223" customFormat="1" ht="26.25" customHeight="1" x14ac:dyDescent="0.15">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385</v>
      </c>
      <c r="AB120" s="1049"/>
      <c r="AC120" s="1049"/>
      <c r="AD120" s="1049"/>
      <c r="AE120" s="1050"/>
      <c r="AF120" s="1051" t="s">
        <v>385</v>
      </c>
      <c r="AG120" s="1049"/>
      <c r="AH120" s="1049"/>
      <c r="AI120" s="1049"/>
      <c r="AJ120" s="1050"/>
      <c r="AK120" s="1051" t="s">
        <v>385</v>
      </c>
      <c r="AL120" s="1049"/>
      <c r="AM120" s="1049"/>
      <c r="AN120" s="1049"/>
      <c r="AO120" s="1050"/>
      <c r="AP120" s="1052" t="s">
        <v>430</v>
      </c>
      <c r="AQ120" s="1053"/>
      <c r="AR120" s="1053"/>
      <c r="AS120" s="1053"/>
      <c r="AT120" s="1054"/>
      <c r="AU120" s="1079" t="s">
        <v>457</v>
      </c>
      <c r="AV120" s="1080"/>
      <c r="AW120" s="1080"/>
      <c r="AX120" s="1080"/>
      <c r="AY120" s="1081"/>
      <c r="AZ120" s="1030" t="s">
        <v>458</v>
      </c>
      <c r="BA120" s="979"/>
      <c r="BB120" s="979"/>
      <c r="BC120" s="979"/>
      <c r="BD120" s="979"/>
      <c r="BE120" s="979"/>
      <c r="BF120" s="979"/>
      <c r="BG120" s="979"/>
      <c r="BH120" s="979"/>
      <c r="BI120" s="979"/>
      <c r="BJ120" s="979"/>
      <c r="BK120" s="979"/>
      <c r="BL120" s="979"/>
      <c r="BM120" s="979"/>
      <c r="BN120" s="979"/>
      <c r="BO120" s="979"/>
      <c r="BP120" s="980"/>
      <c r="BQ120" s="1016">
        <v>9140740</v>
      </c>
      <c r="BR120" s="1017"/>
      <c r="BS120" s="1017"/>
      <c r="BT120" s="1017"/>
      <c r="BU120" s="1017"/>
      <c r="BV120" s="1017">
        <v>9527985</v>
      </c>
      <c r="BW120" s="1017"/>
      <c r="BX120" s="1017"/>
      <c r="BY120" s="1017"/>
      <c r="BZ120" s="1017"/>
      <c r="CA120" s="1017">
        <v>11195905</v>
      </c>
      <c r="CB120" s="1017"/>
      <c r="CC120" s="1017"/>
      <c r="CD120" s="1017"/>
      <c r="CE120" s="1017"/>
      <c r="CF120" s="1031">
        <v>46</v>
      </c>
      <c r="CG120" s="1032"/>
      <c r="CH120" s="1032"/>
      <c r="CI120" s="1032"/>
      <c r="CJ120" s="1032"/>
      <c r="CK120" s="1097" t="s">
        <v>459</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7001517</v>
      </c>
      <c r="DH120" s="1017"/>
      <c r="DI120" s="1017"/>
      <c r="DJ120" s="1017"/>
      <c r="DK120" s="1017"/>
      <c r="DL120" s="1017">
        <v>6638084</v>
      </c>
      <c r="DM120" s="1017"/>
      <c r="DN120" s="1017"/>
      <c r="DO120" s="1017"/>
      <c r="DP120" s="1017"/>
      <c r="DQ120" s="1017">
        <v>6317956</v>
      </c>
      <c r="DR120" s="1017"/>
      <c r="DS120" s="1017"/>
      <c r="DT120" s="1017"/>
      <c r="DU120" s="1017"/>
      <c r="DV120" s="1018">
        <v>26</v>
      </c>
      <c r="DW120" s="1018"/>
      <c r="DX120" s="1018"/>
      <c r="DY120" s="1018"/>
      <c r="DZ120" s="1019"/>
    </row>
    <row r="121" spans="1:130" s="223" customFormat="1" ht="26.25" customHeight="1" x14ac:dyDescent="0.15">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430</v>
      </c>
      <c r="AB121" s="1049"/>
      <c r="AC121" s="1049"/>
      <c r="AD121" s="1049"/>
      <c r="AE121" s="1050"/>
      <c r="AF121" s="1051" t="s">
        <v>385</v>
      </c>
      <c r="AG121" s="1049"/>
      <c r="AH121" s="1049"/>
      <c r="AI121" s="1049"/>
      <c r="AJ121" s="1050"/>
      <c r="AK121" s="1051" t="s">
        <v>430</v>
      </c>
      <c r="AL121" s="1049"/>
      <c r="AM121" s="1049"/>
      <c r="AN121" s="1049"/>
      <c r="AO121" s="1050"/>
      <c r="AP121" s="1052" t="s">
        <v>385</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6669143</v>
      </c>
      <c r="BR121" s="1010"/>
      <c r="BS121" s="1010"/>
      <c r="BT121" s="1010"/>
      <c r="BU121" s="1010"/>
      <c r="BV121" s="1010">
        <v>6439348</v>
      </c>
      <c r="BW121" s="1010"/>
      <c r="BX121" s="1010"/>
      <c r="BY121" s="1010"/>
      <c r="BZ121" s="1010"/>
      <c r="CA121" s="1010">
        <v>6195679</v>
      </c>
      <c r="CB121" s="1010"/>
      <c r="CC121" s="1010"/>
      <c r="CD121" s="1010"/>
      <c r="CE121" s="1010"/>
      <c r="CF121" s="1004">
        <v>25.5</v>
      </c>
      <c r="CG121" s="1005"/>
      <c r="CH121" s="1005"/>
      <c r="CI121" s="1005"/>
      <c r="CJ121" s="1005"/>
      <c r="CK121" s="1100"/>
      <c r="CL121" s="1101"/>
      <c r="CM121" s="1101"/>
      <c r="CN121" s="1101"/>
      <c r="CO121" s="1102"/>
      <c r="CP121" s="1110" t="s">
        <v>402</v>
      </c>
      <c r="CQ121" s="1111"/>
      <c r="CR121" s="1111"/>
      <c r="CS121" s="1111"/>
      <c r="CT121" s="1111"/>
      <c r="CU121" s="1111"/>
      <c r="CV121" s="1111"/>
      <c r="CW121" s="1111"/>
      <c r="CX121" s="1111"/>
      <c r="CY121" s="1111"/>
      <c r="CZ121" s="1111"/>
      <c r="DA121" s="1111"/>
      <c r="DB121" s="1111"/>
      <c r="DC121" s="1111"/>
      <c r="DD121" s="1111"/>
      <c r="DE121" s="1111"/>
      <c r="DF121" s="1112"/>
      <c r="DG121" s="1009">
        <v>11498</v>
      </c>
      <c r="DH121" s="1010"/>
      <c r="DI121" s="1010"/>
      <c r="DJ121" s="1010"/>
      <c r="DK121" s="1010"/>
      <c r="DL121" s="1010">
        <v>10534</v>
      </c>
      <c r="DM121" s="1010"/>
      <c r="DN121" s="1010"/>
      <c r="DO121" s="1010"/>
      <c r="DP121" s="1010"/>
      <c r="DQ121" s="1010">
        <v>7525</v>
      </c>
      <c r="DR121" s="1010"/>
      <c r="DS121" s="1010"/>
      <c r="DT121" s="1010"/>
      <c r="DU121" s="1010"/>
      <c r="DV121" s="1011">
        <v>0</v>
      </c>
      <c r="DW121" s="1011"/>
      <c r="DX121" s="1011"/>
      <c r="DY121" s="1011"/>
      <c r="DZ121" s="1012"/>
    </row>
    <row r="122" spans="1:130" s="223"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430</v>
      </c>
      <c r="AB122" s="1049"/>
      <c r="AC122" s="1049"/>
      <c r="AD122" s="1049"/>
      <c r="AE122" s="1050"/>
      <c r="AF122" s="1051" t="s">
        <v>430</v>
      </c>
      <c r="AG122" s="1049"/>
      <c r="AH122" s="1049"/>
      <c r="AI122" s="1049"/>
      <c r="AJ122" s="1050"/>
      <c r="AK122" s="1051" t="s">
        <v>385</v>
      </c>
      <c r="AL122" s="1049"/>
      <c r="AM122" s="1049"/>
      <c r="AN122" s="1049"/>
      <c r="AO122" s="1050"/>
      <c r="AP122" s="1052" t="s">
        <v>385</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36800661</v>
      </c>
      <c r="BR122" s="1088"/>
      <c r="BS122" s="1088"/>
      <c r="BT122" s="1088"/>
      <c r="BU122" s="1088"/>
      <c r="BV122" s="1088">
        <v>36056351</v>
      </c>
      <c r="BW122" s="1088"/>
      <c r="BX122" s="1088"/>
      <c r="BY122" s="1088"/>
      <c r="BZ122" s="1088"/>
      <c r="CA122" s="1088">
        <v>35251353</v>
      </c>
      <c r="CB122" s="1088"/>
      <c r="CC122" s="1088"/>
      <c r="CD122" s="1088"/>
      <c r="CE122" s="1088"/>
      <c r="CF122" s="1108">
        <v>144.9</v>
      </c>
      <c r="CG122" s="1109"/>
      <c r="CH122" s="1109"/>
      <c r="CI122" s="1109"/>
      <c r="CJ122" s="1109"/>
      <c r="CK122" s="1100"/>
      <c r="CL122" s="1101"/>
      <c r="CM122" s="1101"/>
      <c r="CN122" s="1101"/>
      <c r="CO122" s="1102"/>
      <c r="CP122" s="1110" t="s">
        <v>400</v>
      </c>
      <c r="CQ122" s="1111"/>
      <c r="CR122" s="1111"/>
      <c r="CS122" s="1111"/>
      <c r="CT122" s="1111"/>
      <c r="CU122" s="1111"/>
      <c r="CV122" s="1111"/>
      <c r="CW122" s="1111"/>
      <c r="CX122" s="1111"/>
      <c r="CY122" s="1111"/>
      <c r="CZ122" s="1111"/>
      <c r="DA122" s="1111"/>
      <c r="DB122" s="1111"/>
      <c r="DC122" s="1111"/>
      <c r="DD122" s="1111"/>
      <c r="DE122" s="1111"/>
      <c r="DF122" s="1112"/>
      <c r="DG122" s="1009" t="s">
        <v>430</v>
      </c>
      <c r="DH122" s="1010"/>
      <c r="DI122" s="1010"/>
      <c r="DJ122" s="1010"/>
      <c r="DK122" s="1010"/>
      <c r="DL122" s="1010" t="s">
        <v>385</v>
      </c>
      <c r="DM122" s="1010"/>
      <c r="DN122" s="1010"/>
      <c r="DO122" s="1010"/>
      <c r="DP122" s="1010"/>
      <c r="DQ122" s="1010" t="s">
        <v>385</v>
      </c>
      <c r="DR122" s="1010"/>
      <c r="DS122" s="1010"/>
      <c r="DT122" s="1010"/>
      <c r="DU122" s="1010"/>
      <c r="DV122" s="1011" t="s">
        <v>385</v>
      </c>
      <c r="DW122" s="1011"/>
      <c r="DX122" s="1011"/>
      <c r="DY122" s="1011"/>
      <c r="DZ122" s="1012"/>
    </row>
    <row r="123" spans="1:130" s="223"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430</v>
      </c>
      <c r="AB123" s="1049"/>
      <c r="AC123" s="1049"/>
      <c r="AD123" s="1049"/>
      <c r="AE123" s="1050"/>
      <c r="AF123" s="1051" t="s">
        <v>385</v>
      </c>
      <c r="AG123" s="1049"/>
      <c r="AH123" s="1049"/>
      <c r="AI123" s="1049"/>
      <c r="AJ123" s="1050"/>
      <c r="AK123" s="1051" t="s">
        <v>385</v>
      </c>
      <c r="AL123" s="1049"/>
      <c r="AM123" s="1049"/>
      <c r="AN123" s="1049"/>
      <c r="AO123" s="1050"/>
      <c r="AP123" s="1052" t="s">
        <v>385</v>
      </c>
      <c r="AQ123" s="1053"/>
      <c r="AR123" s="1053"/>
      <c r="AS123" s="1053"/>
      <c r="AT123" s="1054"/>
      <c r="AU123" s="1085"/>
      <c r="AV123" s="1086"/>
      <c r="AW123" s="1086"/>
      <c r="AX123" s="1086"/>
      <c r="AY123" s="1086"/>
      <c r="AZ123" s="254" t="s">
        <v>185</v>
      </c>
      <c r="BA123" s="254"/>
      <c r="BB123" s="254"/>
      <c r="BC123" s="254"/>
      <c r="BD123" s="254"/>
      <c r="BE123" s="254"/>
      <c r="BF123" s="254"/>
      <c r="BG123" s="254"/>
      <c r="BH123" s="254"/>
      <c r="BI123" s="254"/>
      <c r="BJ123" s="254"/>
      <c r="BK123" s="254"/>
      <c r="BL123" s="254"/>
      <c r="BM123" s="254"/>
      <c r="BN123" s="254"/>
      <c r="BO123" s="1065" t="s">
        <v>463</v>
      </c>
      <c r="BP123" s="1096"/>
      <c r="BQ123" s="1155">
        <v>52610544</v>
      </c>
      <c r="BR123" s="1156"/>
      <c r="BS123" s="1156"/>
      <c r="BT123" s="1156"/>
      <c r="BU123" s="1156"/>
      <c r="BV123" s="1156">
        <v>52023684</v>
      </c>
      <c r="BW123" s="1156"/>
      <c r="BX123" s="1156"/>
      <c r="BY123" s="1156"/>
      <c r="BZ123" s="1156"/>
      <c r="CA123" s="1156">
        <v>52642937</v>
      </c>
      <c r="CB123" s="1156"/>
      <c r="CC123" s="1156"/>
      <c r="CD123" s="1156"/>
      <c r="CE123" s="1156"/>
      <c r="CF123" s="1089"/>
      <c r="CG123" s="1090"/>
      <c r="CH123" s="1090"/>
      <c r="CI123" s="1090"/>
      <c r="CJ123" s="1091"/>
      <c r="CK123" s="1100"/>
      <c r="CL123" s="1101"/>
      <c r="CM123" s="1101"/>
      <c r="CN123" s="1101"/>
      <c r="CO123" s="1102"/>
      <c r="CP123" s="1110" t="s">
        <v>464</v>
      </c>
      <c r="CQ123" s="1111"/>
      <c r="CR123" s="1111"/>
      <c r="CS123" s="1111"/>
      <c r="CT123" s="1111"/>
      <c r="CU123" s="1111"/>
      <c r="CV123" s="1111"/>
      <c r="CW123" s="1111"/>
      <c r="CX123" s="1111"/>
      <c r="CY123" s="1111"/>
      <c r="CZ123" s="1111"/>
      <c r="DA123" s="1111"/>
      <c r="DB123" s="1111"/>
      <c r="DC123" s="1111"/>
      <c r="DD123" s="1111"/>
      <c r="DE123" s="1111"/>
      <c r="DF123" s="1112"/>
      <c r="DG123" s="1048" t="s">
        <v>126</v>
      </c>
      <c r="DH123" s="1049"/>
      <c r="DI123" s="1049"/>
      <c r="DJ123" s="1049"/>
      <c r="DK123" s="1050"/>
      <c r="DL123" s="1051" t="s">
        <v>126</v>
      </c>
      <c r="DM123" s="1049"/>
      <c r="DN123" s="1049"/>
      <c r="DO123" s="1049"/>
      <c r="DP123" s="1050"/>
      <c r="DQ123" s="1051" t="s">
        <v>126</v>
      </c>
      <c r="DR123" s="1049"/>
      <c r="DS123" s="1049"/>
      <c r="DT123" s="1049"/>
      <c r="DU123" s="1050"/>
      <c r="DV123" s="1052" t="s">
        <v>385</v>
      </c>
      <c r="DW123" s="1053"/>
      <c r="DX123" s="1053"/>
      <c r="DY123" s="1053"/>
      <c r="DZ123" s="1054"/>
    </row>
    <row r="124" spans="1:130" s="223" customFormat="1" ht="26.25" customHeight="1" thickBot="1" x14ac:dyDescent="0.2">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126</v>
      </c>
      <c r="AG124" s="1049"/>
      <c r="AH124" s="1049"/>
      <c r="AI124" s="1049"/>
      <c r="AJ124" s="1050"/>
      <c r="AK124" s="1051" t="s">
        <v>385</v>
      </c>
      <c r="AL124" s="1049"/>
      <c r="AM124" s="1049"/>
      <c r="AN124" s="1049"/>
      <c r="AO124" s="1050"/>
      <c r="AP124" s="1052" t="s">
        <v>385</v>
      </c>
      <c r="AQ124" s="1053"/>
      <c r="AR124" s="1053"/>
      <c r="AS124" s="1053"/>
      <c r="AT124" s="1054"/>
      <c r="AU124" s="1151" t="s">
        <v>465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18.399999999999999</v>
      </c>
      <c r="BR124" s="1118"/>
      <c r="BS124" s="1118"/>
      <c r="BT124" s="1118"/>
      <c r="BU124" s="1118"/>
      <c r="BV124" s="1118">
        <v>13.9</v>
      </c>
      <c r="BW124" s="1118"/>
      <c r="BX124" s="1118"/>
      <c r="BY124" s="1118"/>
      <c r="BZ124" s="1118"/>
      <c r="CA124" s="1118">
        <v>3.1</v>
      </c>
      <c r="CB124" s="1118"/>
      <c r="CC124" s="1118"/>
      <c r="CD124" s="1118"/>
      <c r="CE124" s="1118"/>
      <c r="CF124" s="1119"/>
      <c r="CG124" s="1120"/>
      <c r="CH124" s="1120"/>
      <c r="CI124" s="1120"/>
      <c r="CJ124" s="1121"/>
      <c r="CK124" s="1103"/>
      <c r="CL124" s="1103"/>
      <c r="CM124" s="1103"/>
      <c r="CN124" s="1103"/>
      <c r="CO124" s="1104"/>
      <c r="CP124" s="1110" t="s">
        <v>466</v>
      </c>
      <c r="CQ124" s="1111"/>
      <c r="CR124" s="1111"/>
      <c r="CS124" s="1111"/>
      <c r="CT124" s="1111"/>
      <c r="CU124" s="1111"/>
      <c r="CV124" s="1111"/>
      <c r="CW124" s="1111"/>
      <c r="CX124" s="1111"/>
      <c r="CY124" s="1111"/>
      <c r="CZ124" s="1111"/>
      <c r="DA124" s="1111"/>
      <c r="DB124" s="1111"/>
      <c r="DC124" s="1111"/>
      <c r="DD124" s="1111"/>
      <c r="DE124" s="1111"/>
      <c r="DF124" s="1112"/>
      <c r="DG124" s="1095" t="s">
        <v>385</v>
      </c>
      <c r="DH124" s="1074"/>
      <c r="DI124" s="1074"/>
      <c r="DJ124" s="1074"/>
      <c r="DK124" s="1075"/>
      <c r="DL124" s="1073" t="s">
        <v>126</v>
      </c>
      <c r="DM124" s="1074"/>
      <c r="DN124" s="1074"/>
      <c r="DO124" s="1074"/>
      <c r="DP124" s="1075"/>
      <c r="DQ124" s="1073" t="s">
        <v>126</v>
      </c>
      <c r="DR124" s="1074"/>
      <c r="DS124" s="1074"/>
      <c r="DT124" s="1074"/>
      <c r="DU124" s="1075"/>
      <c r="DV124" s="1076" t="s">
        <v>126</v>
      </c>
      <c r="DW124" s="1077"/>
      <c r="DX124" s="1077"/>
      <c r="DY124" s="1077"/>
      <c r="DZ124" s="1078"/>
    </row>
    <row r="125" spans="1:130" s="223" customFormat="1" ht="26.25" customHeight="1" x14ac:dyDescent="0.15">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385</v>
      </c>
      <c r="AL125" s="1049"/>
      <c r="AM125" s="1049"/>
      <c r="AN125" s="1049"/>
      <c r="AO125" s="1050"/>
      <c r="AP125" s="1052" t="s">
        <v>126</v>
      </c>
      <c r="AQ125" s="1053"/>
      <c r="AR125" s="1053"/>
      <c r="AS125" s="1053"/>
      <c r="AT125" s="10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57"/>
      <c r="BR125" s="257"/>
      <c r="BS125" s="257"/>
      <c r="BT125" s="257"/>
      <c r="BU125" s="257"/>
      <c r="BV125" s="257"/>
      <c r="BW125" s="257"/>
      <c r="BX125" s="257"/>
      <c r="BY125" s="257"/>
      <c r="BZ125" s="257"/>
      <c r="CA125" s="257"/>
      <c r="CB125" s="257"/>
      <c r="CC125" s="257"/>
      <c r="CD125" s="257"/>
      <c r="CE125" s="257"/>
      <c r="CF125" s="257"/>
      <c r="CG125" s="257"/>
      <c r="CH125" s="257"/>
      <c r="CI125" s="257"/>
      <c r="CJ125" s="258"/>
      <c r="CK125" s="1113" t="s">
        <v>467</v>
      </c>
      <c r="CL125" s="1098"/>
      <c r="CM125" s="1098"/>
      <c r="CN125" s="1098"/>
      <c r="CO125" s="1099"/>
      <c r="CP125" s="1030" t="s">
        <v>468</v>
      </c>
      <c r="CQ125" s="979"/>
      <c r="CR125" s="979"/>
      <c r="CS125" s="979"/>
      <c r="CT125" s="979"/>
      <c r="CU125" s="979"/>
      <c r="CV125" s="979"/>
      <c r="CW125" s="979"/>
      <c r="CX125" s="979"/>
      <c r="CY125" s="979"/>
      <c r="CZ125" s="979"/>
      <c r="DA125" s="979"/>
      <c r="DB125" s="979"/>
      <c r="DC125" s="979"/>
      <c r="DD125" s="979"/>
      <c r="DE125" s="979"/>
      <c r="DF125" s="980"/>
      <c r="DG125" s="1016" t="s">
        <v>385</v>
      </c>
      <c r="DH125" s="1017"/>
      <c r="DI125" s="1017"/>
      <c r="DJ125" s="1017"/>
      <c r="DK125" s="1017"/>
      <c r="DL125" s="1017" t="s">
        <v>385</v>
      </c>
      <c r="DM125" s="1017"/>
      <c r="DN125" s="1017"/>
      <c r="DO125" s="1017"/>
      <c r="DP125" s="1017"/>
      <c r="DQ125" s="1017" t="s">
        <v>385</v>
      </c>
      <c r="DR125" s="1017"/>
      <c r="DS125" s="1017"/>
      <c r="DT125" s="1017"/>
      <c r="DU125" s="1017"/>
      <c r="DV125" s="1018" t="s">
        <v>385</v>
      </c>
      <c r="DW125" s="1018"/>
      <c r="DX125" s="1018"/>
      <c r="DY125" s="1018"/>
      <c r="DZ125" s="1019"/>
    </row>
    <row r="126" spans="1:130" s="223" customFormat="1" ht="26.25" customHeight="1" thickBot="1" x14ac:dyDescent="0.2">
      <c r="A126" s="1149"/>
      <c r="B126" s="1036"/>
      <c r="C126" s="1006" t="s">
        <v>456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389519</v>
      </c>
      <c r="AB126" s="1049"/>
      <c r="AC126" s="1049"/>
      <c r="AD126" s="1049"/>
      <c r="AE126" s="1050"/>
      <c r="AF126" s="1051">
        <v>389172</v>
      </c>
      <c r="AG126" s="1049"/>
      <c r="AH126" s="1049"/>
      <c r="AI126" s="1049"/>
      <c r="AJ126" s="1050"/>
      <c r="AK126" s="1051">
        <v>397357</v>
      </c>
      <c r="AL126" s="1049"/>
      <c r="AM126" s="1049"/>
      <c r="AN126" s="1049"/>
      <c r="AO126" s="1050"/>
      <c r="AP126" s="1052">
        <v>1.6</v>
      </c>
      <c r="AQ126" s="1053"/>
      <c r="AR126" s="1053"/>
      <c r="AS126" s="1053"/>
      <c r="AT126" s="1054"/>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c r="BW126" s="259"/>
      <c r="BX126" s="259"/>
      <c r="BY126" s="259"/>
      <c r="BZ126" s="259"/>
      <c r="CA126" s="259"/>
      <c r="CB126" s="259"/>
      <c r="CC126" s="259"/>
      <c r="CD126" s="260"/>
      <c r="CE126" s="260"/>
      <c r="CF126" s="260"/>
      <c r="CG126" s="257"/>
      <c r="CH126" s="257"/>
      <c r="CI126" s="257"/>
      <c r="CJ126" s="258"/>
      <c r="CK126" s="1114"/>
      <c r="CL126" s="1101"/>
      <c r="CM126" s="1101"/>
      <c r="CN126" s="1101"/>
      <c r="CO126" s="1102"/>
      <c r="CP126" s="1039" t="s">
        <v>469</v>
      </c>
      <c r="CQ126" s="1040"/>
      <c r="CR126" s="1040"/>
      <c r="CS126" s="1040"/>
      <c r="CT126" s="1040"/>
      <c r="CU126" s="1040"/>
      <c r="CV126" s="1040"/>
      <c r="CW126" s="1040"/>
      <c r="CX126" s="1040"/>
      <c r="CY126" s="1040"/>
      <c r="CZ126" s="1040"/>
      <c r="DA126" s="1040"/>
      <c r="DB126" s="1040"/>
      <c r="DC126" s="1040"/>
      <c r="DD126" s="1040"/>
      <c r="DE126" s="1040"/>
      <c r="DF126" s="1041"/>
      <c r="DG126" s="1009" t="s">
        <v>385</v>
      </c>
      <c r="DH126" s="1010"/>
      <c r="DI126" s="1010"/>
      <c r="DJ126" s="1010"/>
      <c r="DK126" s="1010"/>
      <c r="DL126" s="1010" t="s">
        <v>126</v>
      </c>
      <c r="DM126" s="1010"/>
      <c r="DN126" s="1010"/>
      <c r="DO126" s="1010"/>
      <c r="DP126" s="1010"/>
      <c r="DQ126" s="1010" t="s">
        <v>126</v>
      </c>
      <c r="DR126" s="1010"/>
      <c r="DS126" s="1010"/>
      <c r="DT126" s="1010"/>
      <c r="DU126" s="1010"/>
      <c r="DV126" s="1011" t="s">
        <v>385</v>
      </c>
      <c r="DW126" s="1011"/>
      <c r="DX126" s="1011"/>
      <c r="DY126" s="1011"/>
      <c r="DZ126" s="1012"/>
    </row>
    <row r="127" spans="1:130" s="223" customFormat="1" ht="26.25" customHeight="1" x14ac:dyDescent="0.15">
      <c r="A127" s="1150"/>
      <c r="B127" s="1038"/>
      <c r="C127" s="1092" t="s">
        <v>470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126</v>
      </c>
      <c r="AB127" s="1049"/>
      <c r="AC127" s="1049"/>
      <c r="AD127" s="1049"/>
      <c r="AE127" s="1050"/>
      <c r="AF127" s="1051" t="s">
        <v>385</v>
      </c>
      <c r="AG127" s="1049"/>
      <c r="AH127" s="1049"/>
      <c r="AI127" s="1049"/>
      <c r="AJ127" s="1050"/>
      <c r="AK127" s="1051" t="s">
        <v>126</v>
      </c>
      <c r="AL127" s="1049"/>
      <c r="AM127" s="1049"/>
      <c r="AN127" s="1049"/>
      <c r="AO127" s="1050"/>
      <c r="AP127" s="1052" t="s">
        <v>126</v>
      </c>
      <c r="AQ127" s="1053"/>
      <c r="AR127" s="1053"/>
      <c r="AS127" s="1053"/>
      <c r="AT127" s="1054"/>
      <c r="AU127" s="259"/>
      <c r="AV127" s="259"/>
      <c r="AW127" s="259"/>
      <c r="AX127" s="1122" t="s">
        <v>471</v>
      </c>
      <c r="AY127" s="1123"/>
      <c r="AZ127" s="1123"/>
      <c r="BA127" s="1123"/>
      <c r="BB127" s="1123"/>
      <c r="BC127" s="1123"/>
      <c r="BD127" s="1123"/>
      <c r="BE127" s="1124"/>
      <c r="BF127" s="1125" t="s">
        <v>472</v>
      </c>
      <c r="BG127" s="1123"/>
      <c r="BH127" s="1123"/>
      <c r="BI127" s="1123"/>
      <c r="BJ127" s="1123"/>
      <c r="BK127" s="1123"/>
      <c r="BL127" s="1124"/>
      <c r="BM127" s="1125" t="s">
        <v>473</v>
      </c>
      <c r="BN127" s="1123"/>
      <c r="BO127" s="1123"/>
      <c r="BP127" s="1123"/>
      <c r="BQ127" s="1123"/>
      <c r="BR127" s="1123"/>
      <c r="BS127" s="1124"/>
      <c r="BT127" s="1125" t="s">
        <v>474</v>
      </c>
      <c r="BU127" s="1123"/>
      <c r="BV127" s="1123"/>
      <c r="BW127" s="1123"/>
      <c r="BX127" s="1123"/>
      <c r="BY127" s="1123"/>
      <c r="BZ127" s="1147"/>
      <c r="CA127" s="259"/>
      <c r="CB127" s="259"/>
      <c r="CC127" s="259"/>
      <c r="CD127" s="260"/>
      <c r="CE127" s="260"/>
      <c r="CF127" s="260"/>
      <c r="CG127" s="257"/>
      <c r="CH127" s="257"/>
      <c r="CI127" s="257"/>
      <c r="CJ127" s="258"/>
      <c r="CK127" s="1114"/>
      <c r="CL127" s="1101"/>
      <c r="CM127" s="1101"/>
      <c r="CN127" s="1101"/>
      <c r="CO127" s="1102"/>
      <c r="CP127" s="1039" t="s">
        <v>475</v>
      </c>
      <c r="CQ127" s="1040"/>
      <c r="CR127" s="1040"/>
      <c r="CS127" s="1040"/>
      <c r="CT127" s="1040"/>
      <c r="CU127" s="1040"/>
      <c r="CV127" s="1040"/>
      <c r="CW127" s="1040"/>
      <c r="CX127" s="1040"/>
      <c r="CY127" s="1040"/>
      <c r="CZ127" s="1040"/>
      <c r="DA127" s="1040"/>
      <c r="DB127" s="1040"/>
      <c r="DC127" s="1040"/>
      <c r="DD127" s="1040"/>
      <c r="DE127" s="1040"/>
      <c r="DF127" s="1041"/>
      <c r="DG127" s="1009" t="s">
        <v>385</v>
      </c>
      <c r="DH127" s="1010"/>
      <c r="DI127" s="1010"/>
      <c r="DJ127" s="1010"/>
      <c r="DK127" s="1010"/>
      <c r="DL127" s="1010" t="s">
        <v>126</v>
      </c>
      <c r="DM127" s="1010"/>
      <c r="DN127" s="1010"/>
      <c r="DO127" s="1010"/>
      <c r="DP127" s="1010"/>
      <c r="DQ127" s="1010" t="s">
        <v>385</v>
      </c>
      <c r="DR127" s="1010"/>
      <c r="DS127" s="1010"/>
      <c r="DT127" s="1010"/>
      <c r="DU127" s="1010"/>
      <c r="DV127" s="1011" t="s">
        <v>126</v>
      </c>
      <c r="DW127" s="1011"/>
      <c r="DX127" s="1011"/>
      <c r="DY127" s="1011"/>
      <c r="DZ127" s="1012"/>
    </row>
    <row r="128" spans="1:130" s="223" customFormat="1" ht="26.25" customHeight="1" thickBot="1" x14ac:dyDescent="0.2">
      <c r="A128" s="1133" t="s">
        <v>476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477</v>
      </c>
      <c r="X128" s="1135"/>
      <c r="Y128" s="1135"/>
      <c r="Z128" s="1136"/>
      <c r="AA128" s="1137">
        <v>736881</v>
      </c>
      <c r="AB128" s="1138"/>
      <c r="AC128" s="1138"/>
      <c r="AD128" s="1138"/>
      <c r="AE128" s="1139"/>
      <c r="AF128" s="1140">
        <v>856175</v>
      </c>
      <c r="AG128" s="1138"/>
      <c r="AH128" s="1138"/>
      <c r="AI128" s="1138"/>
      <c r="AJ128" s="1139"/>
      <c r="AK128" s="1140">
        <v>867425</v>
      </c>
      <c r="AL128" s="1138"/>
      <c r="AM128" s="1138"/>
      <c r="AN128" s="1138"/>
      <c r="AO128" s="1139"/>
      <c r="AP128" s="1141"/>
      <c r="AQ128" s="1142"/>
      <c r="AR128" s="1142"/>
      <c r="AS128" s="1142"/>
      <c r="AT128" s="1143"/>
      <c r="AU128" s="259"/>
      <c r="AV128" s="259"/>
      <c r="AW128" s="259"/>
      <c r="AX128" s="978" t="s">
        <v>478</v>
      </c>
      <c r="AY128" s="979"/>
      <c r="AZ128" s="979"/>
      <c r="BA128" s="979"/>
      <c r="BB128" s="979"/>
      <c r="BC128" s="979"/>
      <c r="BD128" s="979"/>
      <c r="BE128" s="980"/>
      <c r="BF128" s="1144" t="s">
        <v>385</v>
      </c>
      <c r="BG128" s="1145"/>
      <c r="BH128" s="1145"/>
      <c r="BI128" s="1145"/>
      <c r="BJ128" s="1145"/>
      <c r="BK128" s="1145"/>
      <c r="BL128" s="1146"/>
      <c r="BM128" s="1144">
        <v>11.93</v>
      </c>
      <c r="BN128" s="1145"/>
      <c r="BO128" s="1145"/>
      <c r="BP128" s="1145"/>
      <c r="BQ128" s="1145"/>
      <c r="BR128" s="1145"/>
      <c r="BS128" s="1146"/>
      <c r="BT128" s="1144">
        <v>20</v>
      </c>
      <c r="BU128" s="1145"/>
      <c r="BV128" s="1145"/>
      <c r="BW128" s="1145"/>
      <c r="BX128" s="1145"/>
      <c r="BY128" s="1145"/>
      <c r="BZ128" s="1169"/>
      <c r="CA128" s="260"/>
      <c r="CB128" s="260"/>
      <c r="CC128" s="260"/>
      <c r="CD128" s="260"/>
      <c r="CE128" s="260"/>
      <c r="CF128" s="260"/>
      <c r="CG128" s="257"/>
      <c r="CH128" s="257"/>
      <c r="CI128" s="257"/>
      <c r="CJ128" s="258"/>
      <c r="CK128" s="1115"/>
      <c r="CL128" s="1116"/>
      <c r="CM128" s="1116"/>
      <c r="CN128" s="1116"/>
      <c r="CO128" s="1117"/>
      <c r="CP128" s="1126" t="s">
        <v>479</v>
      </c>
      <c r="CQ128" s="1127"/>
      <c r="CR128" s="1127"/>
      <c r="CS128" s="1127"/>
      <c r="CT128" s="1127"/>
      <c r="CU128" s="1127"/>
      <c r="CV128" s="1127"/>
      <c r="CW128" s="1127"/>
      <c r="CX128" s="1127"/>
      <c r="CY128" s="1127"/>
      <c r="CZ128" s="1127"/>
      <c r="DA128" s="1127"/>
      <c r="DB128" s="1127"/>
      <c r="DC128" s="1127"/>
      <c r="DD128" s="1127"/>
      <c r="DE128" s="1127"/>
      <c r="DF128" s="1128"/>
      <c r="DG128" s="1129">
        <v>2888</v>
      </c>
      <c r="DH128" s="1130"/>
      <c r="DI128" s="1130"/>
      <c r="DJ128" s="1130"/>
      <c r="DK128" s="1130"/>
      <c r="DL128" s="1130">
        <v>3264</v>
      </c>
      <c r="DM128" s="1130"/>
      <c r="DN128" s="1130"/>
      <c r="DO128" s="1130"/>
      <c r="DP128" s="1130"/>
      <c r="DQ128" s="1130">
        <v>1211</v>
      </c>
      <c r="DR128" s="1130"/>
      <c r="DS128" s="1130"/>
      <c r="DT128" s="1130"/>
      <c r="DU128" s="1130"/>
      <c r="DV128" s="1131">
        <v>0</v>
      </c>
      <c r="DW128" s="1131"/>
      <c r="DX128" s="1131"/>
      <c r="DY128" s="1131"/>
      <c r="DZ128" s="1132"/>
    </row>
    <row r="129" spans="1:131" s="223" customFormat="1" ht="26.25" customHeight="1" x14ac:dyDescent="0.15">
      <c r="A129" s="1020" t="s">
        <v>104</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480</v>
      </c>
      <c r="X129" s="1164"/>
      <c r="Y129" s="1164"/>
      <c r="Z129" s="1165"/>
      <c r="AA129" s="1048">
        <v>27139004</v>
      </c>
      <c r="AB129" s="1049"/>
      <c r="AC129" s="1049"/>
      <c r="AD129" s="1049"/>
      <c r="AE129" s="1050"/>
      <c r="AF129" s="1051">
        <v>27283945</v>
      </c>
      <c r="AG129" s="1049"/>
      <c r="AH129" s="1049"/>
      <c r="AI129" s="1049"/>
      <c r="AJ129" s="1050"/>
      <c r="AK129" s="1051">
        <v>27518214</v>
      </c>
      <c r="AL129" s="1049"/>
      <c r="AM129" s="1049"/>
      <c r="AN129" s="1049"/>
      <c r="AO129" s="1050"/>
      <c r="AP129" s="1166"/>
      <c r="AQ129" s="1167"/>
      <c r="AR129" s="1167"/>
      <c r="AS129" s="1167"/>
      <c r="AT129" s="1168"/>
      <c r="AU129" s="261"/>
      <c r="AV129" s="261"/>
      <c r="AW129" s="261"/>
      <c r="AX129" s="1157" t="s">
        <v>481</v>
      </c>
      <c r="AY129" s="1040"/>
      <c r="AZ129" s="1040"/>
      <c r="BA129" s="1040"/>
      <c r="BB129" s="1040"/>
      <c r="BC129" s="1040"/>
      <c r="BD129" s="1040"/>
      <c r="BE129" s="1041"/>
      <c r="BF129" s="1158" t="s">
        <v>126</v>
      </c>
      <c r="BG129" s="1159"/>
      <c r="BH129" s="1159"/>
      <c r="BI129" s="1159"/>
      <c r="BJ129" s="1159"/>
      <c r="BK129" s="1159"/>
      <c r="BL129" s="1160"/>
      <c r="BM129" s="1158">
        <v>16.93</v>
      </c>
      <c r="BN129" s="1159"/>
      <c r="BO129" s="1159"/>
      <c r="BP129" s="1159"/>
      <c r="BQ129" s="1159"/>
      <c r="BR129" s="1159"/>
      <c r="BS129" s="1160"/>
      <c r="BT129" s="1158">
        <v>30</v>
      </c>
      <c r="BU129" s="1161"/>
      <c r="BV129" s="1161"/>
      <c r="BW129" s="1161"/>
      <c r="BX129" s="1161"/>
      <c r="BY129" s="1161"/>
      <c r="BZ129" s="1162"/>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2"/>
      <c r="CV129" s="262"/>
      <c r="CW129" s="262"/>
      <c r="CX129" s="262"/>
      <c r="CY129" s="262"/>
      <c r="CZ129" s="262"/>
      <c r="DA129" s="262"/>
      <c r="DB129" s="262"/>
      <c r="DC129" s="262"/>
      <c r="DD129" s="262"/>
      <c r="DE129" s="262"/>
      <c r="DF129" s="262"/>
      <c r="DG129" s="262"/>
      <c r="DH129" s="262"/>
      <c r="DI129" s="262"/>
      <c r="DJ129" s="262"/>
      <c r="DK129" s="262"/>
      <c r="DL129" s="262"/>
      <c r="DM129" s="262"/>
      <c r="DN129" s="262"/>
      <c r="DO129" s="262"/>
      <c r="DP129" s="230"/>
      <c r="DQ129" s="230"/>
      <c r="DR129" s="230"/>
      <c r="DS129" s="230"/>
      <c r="DT129" s="230"/>
      <c r="DU129" s="230"/>
      <c r="DV129" s="230"/>
      <c r="DW129" s="230"/>
      <c r="DX129" s="230"/>
      <c r="DY129" s="230"/>
      <c r="DZ129" s="234"/>
    </row>
    <row r="130" spans="1:131" s="223" customFormat="1" ht="26.25" customHeight="1" x14ac:dyDescent="0.15">
      <c r="A130" s="1020" t="s">
        <v>482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483</v>
      </c>
      <c r="X130" s="1164"/>
      <c r="Y130" s="1164"/>
      <c r="Z130" s="1165"/>
      <c r="AA130" s="1048">
        <v>3145733</v>
      </c>
      <c r="AB130" s="1049"/>
      <c r="AC130" s="1049"/>
      <c r="AD130" s="1049"/>
      <c r="AE130" s="1050"/>
      <c r="AF130" s="1051">
        <v>3167205</v>
      </c>
      <c r="AG130" s="1049"/>
      <c r="AH130" s="1049"/>
      <c r="AI130" s="1049"/>
      <c r="AJ130" s="1050"/>
      <c r="AK130" s="1051">
        <v>3185023</v>
      </c>
      <c r="AL130" s="1049"/>
      <c r="AM130" s="1049"/>
      <c r="AN130" s="1049"/>
      <c r="AO130" s="1050"/>
      <c r="AP130" s="1166"/>
      <c r="AQ130" s="1167"/>
      <c r="AR130" s="1167"/>
      <c r="AS130" s="1167"/>
      <c r="AT130" s="1168"/>
      <c r="AU130" s="261"/>
      <c r="AV130" s="261"/>
      <c r="AW130" s="261"/>
      <c r="AX130" s="1157" t="s">
        <v>484</v>
      </c>
      <c r="AY130" s="1040"/>
      <c r="AZ130" s="1040"/>
      <c r="BA130" s="1040"/>
      <c r="BB130" s="1040"/>
      <c r="BC130" s="1040"/>
      <c r="BD130" s="1040"/>
      <c r="BE130" s="1041"/>
      <c r="BF130" s="1194">
        <v>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2"/>
      <c r="CV130" s="262"/>
      <c r="CW130" s="262"/>
      <c r="CX130" s="262"/>
      <c r="CY130" s="262"/>
      <c r="CZ130" s="262"/>
      <c r="DA130" s="262"/>
      <c r="DB130" s="262"/>
      <c r="DC130" s="262"/>
      <c r="DD130" s="262"/>
      <c r="DE130" s="262"/>
      <c r="DF130" s="262"/>
      <c r="DG130" s="262"/>
      <c r="DH130" s="262"/>
      <c r="DI130" s="262"/>
      <c r="DJ130" s="262"/>
      <c r="DK130" s="262"/>
      <c r="DL130" s="262"/>
      <c r="DM130" s="262"/>
      <c r="DN130" s="262"/>
      <c r="DO130" s="262"/>
      <c r="DP130" s="230"/>
      <c r="DQ130" s="230"/>
      <c r="DR130" s="230"/>
      <c r="DS130" s="230"/>
      <c r="DT130" s="230"/>
      <c r="DU130" s="230"/>
      <c r="DV130" s="230"/>
      <c r="DW130" s="230"/>
      <c r="DX130" s="230"/>
      <c r="DY130" s="230"/>
      <c r="DZ130" s="234"/>
    </row>
    <row r="131" spans="1:131" s="223"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485</v>
      </c>
      <c r="X131" s="1202"/>
      <c r="Y131" s="1202"/>
      <c r="Z131" s="1203"/>
      <c r="AA131" s="1095">
        <v>23993271</v>
      </c>
      <c r="AB131" s="1074"/>
      <c r="AC131" s="1074"/>
      <c r="AD131" s="1074"/>
      <c r="AE131" s="1075"/>
      <c r="AF131" s="1073">
        <v>24116740</v>
      </c>
      <c r="AG131" s="1074"/>
      <c r="AH131" s="1074"/>
      <c r="AI131" s="1074"/>
      <c r="AJ131" s="1075"/>
      <c r="AK131" s="1073">
        <v>24333191</v>
      </c>
      <c r="AL131" s="1074"/>
      <c r="AM131" s="1074"/>
      <c r="AN131" s="1074"/>
      <c r="AO131" s="1075"/>
      <c r="AP131" s="1204"/>
      <c r="AQ131" s="1205"/>
      <c r="AR131" s="1205"/>
      <c r="AS131" s="1205"/>
      <c r="AT131" s="1206"/>
      <c r="AU131" s="261"/>
      <c r="AV131" s="261"/>
      <c r="AW131" s="261"/>
      <c r="AX131" s="1176" t="s">
        <v>486</v>
      </c>
      <c r="AY131" s="1127"/>
      <c r="AZ131" s="1127"/>
      <c r="BA131" s="1127"/>
      <c r="BB131" s="1127"/>
      <c r="BC131" s="1127"/>
      <c r="BD131" s="1127"/>
      <c r="BE131" s="1128"/>
      <c r="BF131" s="1177">
        <v>3.1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2"/>
      <c r="CV131" s="262"/>
      <c r="CW131" s="262"/>
      <c r="CX131" s="262"/>
      <c r="CY131" s="262"/>
      <c r="CZ131" s="262"/>
      <c r="DA131" s="262"/>
      <c r="DB131" s="262"/>
      <c r="DC131" s="262"/>
      <c r="DD131" s="262"/>
      <c r="DE131" s="262"/>
      <c r="DF131" s="262"/>
      <c r="DG131" s="262"/>
      <c r="DH131" s="262"/>
      <c r="DI131" s="262"/>
      <c r="DJ131" s="262"/>
      <c r="DK131" s="262"/>
      <c r="DL131" s="262"/>
      <c r="DM131" s="262"/>
      <c r="DN131" s="262"/>
      <c r="DO131" s="262"/>
      <c r="DP131" s="230"/>
      <c r="DQ131" s="230"/>
      <c r="DR131" s="230"/>
      <c r="DS131" s="230"/>
      <c r="DT131" s="230"/>
      <c r="DU131" s="230"/>
      <c r="DV131" s="230"/>
      <c r="DW131" s="230"/>
      <c r="DX131" s="230"/>
      <c r="DY131" s="230"/>
      <c r="DZ131" s="234"/>
    </row>
    <row r="132" spans="1:131" s="223" customFormat="1" ht="26.25" customHeight="1" x14ac:dyDescent="0.15">
      <c r="A132" s="1183" t="s">
        <v>487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488</v>
      </c>
      <c r="W132" s="1187"/>
      <c r="X132" s="1187"/>
      <c r="Y132" s="1187"/>
      <c r="Z132" s="1188"/>
      <c r="AA132" s="1189">
        <v>3.891507748</v>
      </c>
      <c r="AB132" s="1190"/>
      <c r="AC132" s="1190"/>
      <c r="AD132" s="1190"/>
      <c r="AE132" s="1191"/>
      <c r="AF132" s="1192">
        <v>3.765218682</v>
      </c>
      <c r="AG132" s="1190"/>
      <c r="AH132" s="1190"/>
      <c r="AI132" s="1190"/>
      <c r="AJ132" s="1191"/>
      <c r="AK132" s="1192">
        <v>4.3539460160000001</v>
      </c>
      <c r="AL132" s="1190"/>
      <c r="AM132" s="1190"/>
      <c r="AN132" s="1190"/>
      <c r="AO132" s="1191"/>
      <c r="AP132" s="1089"/>
      <c r="AQ132" s="1090"/>
      <c r="AR132" s="1090"/>
      <c r="AS132" s="1090"/>
      <c r="AT132" s="1193"/>
      <c r="AU132" s="263"/>
      <c r="AV132" s="264"/>
      <c r="AW132" s="264"/>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c r="CW132" s="262"/>
      <c r="CX132" s="262"/>
      <c r="CY132" s="262"/>
      <c r="CZ132" s="262"/>
      <c r="DA132" s="262"/>
      <c r="DB132" s="262"/>
      <c r="DC132" s="262"/>
      <c r="DD132" s="262"/>
      <c r="DE132" s="262"/>
      <c r="DF132" s="262"/>
      <c r="DG132" s="262"/>
      <c r="DH132" s="262"/>
      <c r="DI132" s="262"/>
      <c r="DJ132" s="262"/>
      <c r="DK132" s="262"/>
      <c r="DL132" s="262"/>
      <c r="DM132" s="262"/>
      <c r="DN132" s="262"/>
      <c r="DO132" s="262"/>
      <c r="DP132" s="234"/>
      <c r="DQ132" s="234"/>
      <c r="DR132" s="234"/>
      <c r="DS132" s="234"/>
      <c r="DT132" s="234"/>
      <c r="DU132" s="234"/>
      <c r="DV132" s="234"/>
      <c r="DW132" s="234"/>
      <c r="DX132" s="234"/>
      <c r="DY132" s="234"/>
      <c r="DZ132" s="234"/>
    </row>
    <row r="133" spans="1:131" s="223"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489</v>
      </c>
      <c r="W133" s="1170"/>
      <c r="X133" s="1170"/>
      <c r="Y133" s="1170"/>
      <c r="Z133" s="1171"/>
      <c r="AA133" s="1172">
        <v>2.8</v>
      </c>
      <c r="AB133" s="1173"/>
      <c r="AC133" s="1173"/>
      <c r="AD133" s="1173"/>
      <c r="AE133" s="1174"/>
      <c r="AF133" s="1172">
        <v>3.6</v>
      </c>
      <c r="AG133" s="1173"/>
      <c r="AH133" s="1173"/>
      <c r="AI133" s="1173"/>
      <c r="AJ133" s="1174"/>
      <c r="AK133" s="1172">
        <v>4</v>
      </c>
      <c r="AL133" s="1173"/>
      <c r="AM133" s="1173"/>
      <c r="AN133" s="1173"/>
      <c r="AO133" s="1174"/>
      <c r="AP133" s="1119"/>
      <c r="AQ133" s="1120"/>
      <c r="AR133" s="1120"/>
      <c r="AS133" s="1120"/>
      <c r="AT133" s="1175"/>
      <c r="AU133" s="264"/>
      <c r="AV133" s="264"/>
      <c r="AW133" s="264"/>
      <c r="AX133" s="264"/>
      <c r="AY133" s="264"/>
      <c r="AZ133" s="264"/>
      <c r="BA133" s="264"/>
      <c r="BB133" s="264"/>
      <c r="BC133" s="264"/>
      <c r="BD133" s="264"/>
      <c r="BE133" s="264"/>
      <c r="BF133" s="264"/>
      <c r="BG133" s="264"/>
      <c r="BH133" s="264"/>
      <c r="BI133" s="264"/>
      <c r="BJ133" s="264"/>
      <c r="BK133" s="264"/>
      <c r="BL133" s="264"/>
      <c r="BM133" s="264"/>
      <c r="BN133" s="262"/>
      <c r="BO133" s="262"/>
      <c r="BP133" s="262"/>
      <c r="BQ133" s="262"/>
      <c r="BR133" s="262"/>
      <c r="BS133" s="262"/>
      <c r="BT133" s="262"/>
      <c r="BU133" s="262"/>
      <c r="BV133" s="262"/>
      <c r="BW133" s="262"/>
      <c r="BX133" s="262"/>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2"/>
      <c r="DF133" s="262"/>
      <c r="DG133" s="262"/>
      <c r="DH133" s="262"/>
      <c r="DI133" s="262"/>
      <c r="DJ133" s="262"/>
      <c r="DK133" s="262"/>
      <c r="DL133" s="262"/>
      <c r="DM133" s="262"/>
      <c r="DN133" s="262"/>
      <c r="DO133" s="262"/>
      <c r="DP133" s="234"/>
      <c r="DQ133" s="234"/>
      <c r="DR133" s="234"/>
      <c r="DS133" s="234"/>
      <c r="DT133" s="234"/>
      <c r="DU133" s="234"/>
      <c r="DV133" s="234"/>
      <c r="DW133" s="234"/>
      <c r="DX133" s="234"/>
      <c r="DY133" s="234"/>
      <c r="DZ133" s="234"/>
    </row>
    <row r="134" spans="1:131" s="224" customFormat="1" ht="11.25" customHeight="1" x14ac:dyDescent="0.15">
      <c r="A134" s="265"/>
      <c r="B134" s="265"/>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4"/>
      <c r="AV134" s="264"/>
      <c r="AW134" s="264"/>
      <c r="AX134" s="264"/>
      <c r="AY134" s="264"/>
      <c r="AZ134" s="264"/>
      <c r="BA134" s="264"/>
      <c r="BB134" s="264"/>
      <c r="BC134" s="264"/>
      <c r="BD134" s="264"/>
      <c r="BE134" s="264"/>
      <c r="BF134" s="264"/>
      <c r="BG134" s="264"/>
      <c r="BH134" s="264"/>
      <c r="BI134" s="264"/>
      <c r="BJ134" s="264"/>
      <c r="BK134" s="264"/>
      <c r="BL134" s="264"/>
      <c r="BM134" s="264"/>
      <c r="BN134" s="262"/>
      <c r="BO134" s="262"/>
      <c r="BP134" s="262"/>
      <c r="BQ134" s="262"/>
      <c r="BR134" s="262"/>
      <c r="BS134" s="262"/>
      <c r="BT134" s="262"/>
      <c r="BU134" s="262"/>
      <c r="BV134" s="262"/>
      <c r="BW134" s="262"/>
      <c r="BX134" s="262"/>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2"/>
      <c r="DF134" s="262"/>
      <c r="DG134" s="262"/>
      <c r="DH134" s="262"/>
      <c r="DI134" s="262"/>
      <c r="DJ134" s="262"/>
      <c r="DK134" s="262"/>
      <c r="DL134" s="262"/>
      <c r="DM134" s="262"/>
      <c r="DN134" s="262"/>
      <c r="DO134" s="262"/>
      <c r="DP134" s="234"/>
      <c r="DQ134" s="234"/>
      <c r="DR134" s="234"/>
      <c r="DS134" s="234"/>
      <c r="DT134" s="234"/>
      <c r="DU134" s="234"/>
      <c r="DV134" s="234"/>
      <c r="DW134" s="234"/>
      <c r="DX134" s="234"/>
      <c r="DY134" s="234"/>
      <c r="DZ134" s="234"/>
      <c r="EA134" s="223"/>
    </row>
    <row r="135" spans="1:131" ht="14.25" hidden="1" x14ac:dyDescent="0.1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5"/>
      <c r="BQ135" s="265"/>
      <c r="BR135" s="265"/>
      <c r="BS135" s="265"/>
      <c r="BT135" s="265"/>
      <c r="BU135" s="265"/>
      <c r="BV135" s="265"/>
      <c r="BW135" s="265"/>
      <c r="BX135" s="265"/>
      <c r="BY135" s="265"/>
      <c r="BZ135" s="265"/>
      <c r="CA135" s="265"/>
      <c r="CB135" s="265"/>
      <c r="CC135" s="265"/>
      <c r="CD135" s="265"/>
      <c r="CE135" s="265"/>
      <c r="CF135" s="265"/>
      <c r="CG135" s="265"/>
      <c r="CH135" s="265"/>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5"/>
      <c r="DF135" s="265"/>
      <c r="DG135" s="265"/>
      <c r="DH135" s="265"/>
      <c r="DI135" s="265"/>
      <c r="DJ135" s="265"/>
      <c r="DK135" s="265"/>
      <c r="DL135" s="265"/>
      <c r="DM135" s="265"/>
      <c r="DN135" s="265"/>
      <c r="DO135" s="265"/>
      <c r="DP135" s="265"/>
      <c r="DQ135" s="265"/>
      <c r="DR135" s="265"/>
      <c r="DS135" s="265"/>
      <c r="DT135" s="265"/>
      <c r="DU135" s="265"/>
      <c r="DV135" s="265"/>
      <c r="DW135" s="265"/>
      <c r="DX135" s="265"/>
      <c r="DY135" s="265"/>
      <c r="DZ135" s="265"/>
    </row>
    <row r="136" spans="1:131" hidden="1" x14ac:dyDescent="0.15"/>
  </sheetData>
  <sheetProtection algorithmName="SHA-512" hashValue="eptJsF4oULoM4IthSIbNTlauRRd2QFOjjksG9zqeypAq4zqLgGysB6NVJSfkKMAfYY7GPk6pVi5vV+Tc5WGLOg==" saltValue="XWEJARblGfddn9QFz+wG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Y19" sqref="AY19:BM19"/>
    </sheetView>
  </sheetViews>
  <sheetFormatPr defaultColWidth="0" defaultRowHeight="13.5" customHeight="1" zeroHeight="1" x14ac:dyDescent="0.15"/>
  <cols>
    <col min="1" max="120" width="2.75" style="268" customWidth="1"/>
    <col min="121" max="121" width="0" style="267" hidden="1" customWidth="1"/>
    <col min="122" max="16384" width="9" style="267" hidden="1"/>
  </cols>
  <sheetData>
    <row r="1" spans="1:120" x14ac:dyDescent="0.1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7"/>
    </row>
    <row r="17" spans="119:120" x14ac:dyDescent="0.15">
      <c r="DP17" s="267"/>
    </row>
    <row r="18" spans="119:120" x14ac:dyDescent="0.15"/>
    <row r="19" spans="119:120" x14ac:dyDescent="0.15"/>
    <row r="20" spans="119:120" x14ac:dyDescent="0.15">
      <c r="DO20" s="267"/>
      <c r="DP20" s="267"/>
    </row>
    <row r="21" spans="119:120" x14ac:dyDescent="0.15">
      <c r="DP21" s="267"/>
    </row>
    <row r="22" spans="119:120" x14ac:dyDescent="0.15"/>
    <row r="23" spans="119:120" x14ac:dyDescent="0.15">
      <c r="DO23" s="267"/>
      <c r="DP23" s="267"/>
    </row>
    <row r="24" spans="119:120" x14ac:dyDescent="0.15">
      <c r="DP24" s="267"/>
    </row>
    <row r="25" spans="119:120" x14ac:dyDescent="0.15">
      <c r="DP25" s="267"/>
    </row>
    <row r="26" spans="119:120" x14ac:dyDescent="0.15">
      <c r="DO26" s="267"/>
      <c r="DP26" s="267"/>
    </row>
    <row r="27" spans="119:120" x14ac:dyDescent="0.15"/>
    <row r="28" spans="119:120" x14ac:dyDescent="0.15">
      <c r="DO28" s="267"/>
      <c r="DP28" s="267"/>
    </row>
    <row r="29" spans="119:120" x14ac:dyDescent="0.15">
      <c r="DP29" s="267"/>
    </row>
    <row r="30" spans="119:120" x14ac:dyDescent="0.15"/>
    <row r="31" spans="119:120" x14ac:dyDescent="0.15">
      <c r="DO31" s="267"/>
      <c r="DP31" s="267"/>
    </row>
    <row r="32" spans="119:120" x14ac:dyDescent="0.15"/>
    <row r="33" spans="98:120" x14ac:dyDescent="0.15">
      <c r="DO33" s="267"/>
      <c r="DP33" s="267"/>
    </row>
    <row r="34" spans="98:120" x14ac:dyDescent="0.15">
      <c r="DM34" s="267"/>
    </row>
    <row r="35" spans="98:120" x14ac:dyDescent="0.15">
      <c r="CT35" s="267"/>
      <c r="CU35" s="267"/>
      <c r="CV35" s="267"/>
      <c r="CY35" s="267"/>
      <c r="CZ35" s="267"/>
      <c r="DA35" s="267"/>
      <c r="DD35" s="267"/>
      <c r="DE35" s="267"/>
      <c r="DF35" s="267"/>
      <c r="DI35" s="267"/>
      <c r="DJ35" s="267"/>
      <c r="DK35" s="267"/>
      <c r="DM35" s="267"/>
      <c r="DN35" s="267"/>
      <c r="DO35" s="267"/>
      <c r="DP35" s="267"/>
    </row>
    <row r="36" spans="98:120" x14ac:dyDescent="0.15"/>
    <row r="37" spans="98:120" x14ac:dyDescent="0.15">
      <c r="CW37" s="267"/>
      <c r="DB37" s="267"/>
      <c r="DG37" s="267"/>
      <c r="DL37" s="267"/>
      <c r="DP37" s="267"/>
    </row>
    <row r="38" spans="98:120" x14ac:dyDescent="0.15">
      <c r="CT38" s="267"/>
      <c r="CU38" s="267"/>
      <c r="CV38" s="267"/>
      <c r="CW38" s="267"/>
      <c r="CY38" s="267"/>
      <c r="CZ38" s="267"/>
      <c r="DA38" s="267"/>
      <c r="DB38" s="267"/>
      <c r="DD38" s="267"/>
      <c r="DE38" s="267"/>
      <c r="DF38" s="267"/>
      <c r="DG38" s="267"/>
      <c r="DI38" s="267"/>
      <c r="DJ38" s="267"/>
      <c r="DK38" s="267"/>
      <c r="DL38" s="267"/>
      <c r="DN38" s="267"/>
      <c r="DO38" s="267"/>
      <c r="DP38" s="26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7"/>
      <c r="DO49" s="267"/>
      <c r="DP49" s="26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7"/>
      <c r="CS63" s="267"/>
      <c r="CX63" s="267"/>
      <c r="DC63" s="267"/>
      <c r="DH63" s="267"/>
    </row>
    <row r="64" spans="22:120" x14ac:dyDescent="0.15">
      <c r="V64" s="267"/>
    </row>
    <row r="65" spans="15:120" x14ac:dyDescent="0.15">
      <c r="X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U65" s="267"/>
      <c r="CZ65" s="267"/>
      <c r="DE65" s="267"/>
      <c r="DJ65" s="267"/>
    </row>
    <row r="66" spans="15:120" x14ac:dyDescent="0.15">
      <c r="Q66" s="267"/>
      <c r="S66" s="267"/>
      <c r="U66" s="267"/>
      <c r="DM66" s="267"/>
    </row>
    <row r="67" spans="15:120" x14ac:dyDescent="0.15">
      <c r="O67" s="267"/>
      <c r="P67" s="267"/>
      <c r="R67" s="267"/>
      <c r="T67" s="267"/>
      <c r="Y67" s="267"/>
      <c r="CT67" s="267"/>
      <c r="CV67" s="267"/>
      <c r="CW67" s="267"/>
      <c r="CY67" s="267"/>
      <c r="DA67" s="267"/>
      <c r="DB67" s="267"/>
      <c r="DD67" s="267"/>
      <c r="DF67" s="267"/>
      <c r="DG67" s="267"/>
      <c r="DI67" s="267"/>
      <c r="DK67" s="267"/>
      <c r="DL67" s="267"/>
      <c r="DN67" s="267"/>
      <c r="DO67" s="267"/>
      <c r="DP67" s="267"/>
    </row>
    <row r="68" spans="15:120" x14ac:dyDescent="0.15"/>
    <row r="69" spans="15:120" x14ac:dyDescent="0.15"/>
    <row r="70" spans="15:120" x14ac:dyDescent="0.15"/>
    <row r="71" spans="15:120" x14ac:dyDescent="0.15"/>
    <row r="72" spans="15:120" x14ac:dyDescent="0.15">
      <c r="DP72" s="267"/>
    </row>
    <row r="73" spans="15:120" x14ac:dyDescent="0.15">
      <c r="DP73" s="26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7"/>
      <c r="CX96" s="267"/>
      <c r="DC96" s="267"/>
      <c r="DH96" s="267"/>
    </row>
    <row r="97" spans="24:120" x14ac:dyDescent="0.15">
      <c r="CS97" s="267"/>
      <c r="CX97" s="267"/>
      <c r="DC97" s="267"/>
      <c r="DH97" s="267"/>
      <c r="DP97" s="268" t="s">
        <v>490</v>
      </c>
    </row>
    <row r="98" spans="24:120" hidden="1" x14ac:dyDescent="0.15">
      <c r="CS98" s="267"/>
      <c r="CX98" s="267"/>
      <c r="DC98" s="267"/>
      <c r="DH98" s="267"/>
    </row>
    <row r="99" spans="24:120" hidden="1" x14ac:dyDescent="0.15">
      <c r="CS99" s="267"/>
      <c r="CX99" s="267"/>
      <c r="DC99" s="267"/>
      <c r="DH99" s="267"/>
    </row>
    <row r="100" spans="24:120" hidden="1" x14ac:dyDescent="0.15"/>
    <row r="101" spans="24:120" ht="12" hidden="1" customHeight="1" x14ac:dyDescent="0.15">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c r="CE101" s="267"/>
      <c r="CF101" s="267"/>
      <c r="CG101" s="267"/>
      <c r="CH101" s="267"/>
      <c r="CI101" s="267"/>
      <c r="CJ101" s="267"/>
      <c r="CK101" s="267"/>
      <c r="CL101" s="267"/>
      <c r="CM101" s="267"/>
      <c r="CN101" s="267"/>
      <c r="CO101" s="267"/>
      <c r="CP101" s="267"/>
      <c r="CQ101" s="267"/>
      <c r="CR101" s="267"/>
      <c r="CU101" s="267"/>
      <c r="CZ101" s="267"/>
      <c r="DE101" s="267"/>
      <c r="DJ101" s="267"/>
    </row>
    <row r="102" spans="24:120" ht="1.5" hidden="1" customHeight="1" x14ac:dyDescent="0.15">
      <c r="CU102" s="267"/>
      <c r="CZ102" s="267"/>
      <c r="DE102" s="267"/>
      <c r="DJ102" s="267"/>
      <c r="DM102" s="267"/>
    </row>
    <row r="103" spans="24:120" hidden="1" x14ac:dyDescent="0.15">
      <c r="CT103" s="267"/>
      <c r="CV103" s="267"/>
      <c r="CW103" s="267"/>
      <c r="CY103" s="267"/>
      <c r="DA103" s="267"/>
      <c r="DB103" s="267"/>
      <c r="DD103" s="267"/>
      <c r="DF103" s="267"/>
      <c r="DG103" s="267"/>
      <c r="DI103" s="267"/>
      <c r="DK103" s="267"/>
      <c r="DL103" s="267"/>
      <c r="DM103" s="267"/>
      <c r="DN103" s="267"/>
      <c r="DO103" s="267"/>
      <c r="DP103" s="267"/>
    </row>
    <row r="104" spans="24:120" hidden="1" x14ac:dyDescent="0.15">
      <c r="CV104" s="267"/>
      <c r="CW104" s="267"/>
      <c r="DA104" s="267"/>
      <c r="DB104" s="267"/>
      <c r="DF104" s="267"/>
      <c r="DG104" s="267"/>
      <c r="DK104" s="267"/>
      <c r="DL104" s="267"/>
      <c r="DN104" s="267"/>
      <c r="DO104" s="267"/>
      <c r="DP104" s="267"/>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Qta2+jyzkWoonCBSvtkAQGreNODSLKH2xNUi+miZpLseDB4IsUP093/W0DcgQ5NeLMNeZoV09qG1IM+H8Aw+A==" saltValue="QbEYiqdlfUPQZknkomQF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Y19" sqref="AY19:BM19"/>
    </sheetView>
  </sheetViews>
  <sheetFormatPr defaultColWidth="0" defaultRowHeight="13.5" customHeight="1" zeroHeight="1" x14ac:dyDescent="0.15"/>
  <cols>
    <col min="1" max="116" width="2.625" style="268" customWidth="1"/>
    <col min="117" max="16384" width="9" style="267" hidden="1"/>
  </cols>
  <sheetData>
    <row r="1" spans="2:116"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row>
    <row r="2" spans="2:116" x14ac:dyDescent="0.15"/>
    <row r="3" spans="2:116" x14ac:dyDescent="0.15"/>
    <row r="4" spans="2:116" x14ac:dyDescent="0.15">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row>
    <row r="5" spans="2:116" x14ac:dyDescent="0.15">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row>
    <row r="19" spans="9:116" x14ac:dyDescent="0.15"/>
    <row r="20" spans="9:116" x14ac:dyDescent="0.15"/>
    <row r="21" spans="9:116" x14ac:dyDescent="0.15">
      <c r="DL21" s="267"/>
    </row>
    <row r="22" spans="9:116" x14ac:dyDescent="0.15">
      <c r="DI22" s="267"/>
      <c r="DJ22" s="267"/>
      <c r="DK22" s="267"/>
      <c r="DL22" s="267"/>
    </row>
    <row r="23" spans="9:116" x14ac:dyDescent="0.15">
      <c r="CY23" s="267"/>
      <c r="CZ23" s="267"/>
      <c r="DA23" s="267"/>
      <c r="DB23" s="267"/>
      <c r="DC23" s="267"/>
      <c r="DD23" s="267"/>
      <c r="DE23" s="267"/>
      <c r="DF23" s="267"/>
      <c r="DG23" s="267"/>
      <c r="DH23" s="267"/>
      <c r="DI23" s="267"/>
      <c r="DJ23" s="267"/>
      <c r="DK23" s="267"/>
      <c r="DL23" s="26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7"/>
      <c r="DA35" s="267"/>
      <c r="DB35" s="267"/>
      <c r="DC35" s="267"/>
      <c r="DD35" s="267"/>
      <c r="DE35" s="267"/>
      <c r="DF35" s="267"/>
      <c r="DG35" s="267"/>
      <c r="DH35" s="267"/>
      <c r="DI35" s="267"/>
      <c r="DJ35" s="267"/>
      <c r="DK35" s="267"/>
      <c r="DL35" s="267"/>
    </row>
    <row r="36" spans="15:116" x14ac:dyDescent="0.15"/>
    <row r="37" spans="15:116" x14ac:dyDescent="0.15">
      <c r="DL37" s="267"/>
    </row>
    <row r="38" spans="15:116" x14ac:dyDescent="0.15">
      <c r="DI38" s="267"/>
      <c r="DJ38" s="267"/>
      <c r="DK38" s="267"/>
      <c r="DL38" s="267"/>
    </row>
    <row r="39" spans="15:116" x14ac:dyDescent="0.15"/>
    <row r="40" spans="15:116" x14ac:dyDescent="0.15"/>
    <row r="41" spans="15:116" x14ac:dyDescent="0.15"/>
    <row r="42" spans="15:116" x14ac:dyDescent="0.15"/>
    <row r="43" spans="15:116" x14ac:dyDescent="0.15">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row>
    <row r="44" spans="15:116" x14ac:dyDescent="0.15">
      <c r="DL44" s="267"/>
    </row>
    <row r="45" spans="15:116" x14ac:dyDescent="0.15"/>
    <row r="46" spans="15:116" x14ac:dyDescent="0.15">
      <c r="DA46" s="267"/>
      <c r="DB46" s="267"/>
      <c r="DC46" s="267"/>
      <c r="DD46" s="267"/>
      <c r="DE46" s="267"/>
      <c r="DF46" s="267"/>
      <c r="DG46" s="267"/>
      <c r="DH46" s="267"/>
      <c r="DI46" s="267"/>
      <c r="DJ46" s="267"/>
      <c r="DK46" s="267"/>
      <c r="DL46" s="267"/>
    </row>
    <row r="47" spans="15:116" x14ac:dyDescent="0.15"/>
    <row r="48" spans="15:116" x14ac:dyDescent="0.15"/>
    <row r="49" spans="104:116" x14ac:dyDescent="0.15"/>
    <row r="50" spans="104:116" x14ac:dyDescent="0.15">
      <c r="CZ50" s="267"/>
      <c r="DA50" s="267"/>
      <c r="DB50" s="267"/>
      <c r="DC50" s="267"/>
      <c r="DD50" s="267"/>
      <c r="DE50" s="267"/>
      <c r="DF50" s="267"/>
      <c r="DG50" s="267"/>
      <c r="DH50" s="267"/>
      <c r="DI50" s="267"/>
      <c r="DJ50" s="267"/>
      <c r="DK50" s="267"/>
      <c r="DL50" s="267"/>
    </row>
    <row r="51" spans="104:116" x14ac:dyDescent="0.15"/>
    <row r="52" spans="104:116" x14ac:dyDescent="0.15"/>
    <row r="53" spans="104:116" x14ac:dyDescent="0.15">
      <c r="DL53" s="26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7"/>
      <c r="DD67" s="267"/>
      <c r="DE67" s="267"/>
      <c r="DF67" s="267"/>
      <c r="DG67" s="267"/>
      <c r="DH67" s="267"/>
      <c r="DI67" s="267"/>
      <c r="DJ67" s="267"/>
      <c r="DK67" s="267"/>
      <c r="DL67" s="26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9wKS5UOxIo7fRksxVf+Eys3knbTO8cubZKwBQq+g09xxVLS9EhtoBLu5n4kFCziQ6YoMw9du6izXmxcLqQpBQ==" saltValue="1+8jTFCAkS10nK8ScRqf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Y19" sqref="AY19:BM19"/>
    </sheetView>
  </sheetViews>
  <sheetFormatPr defaultColWidth="0" defaultRowHeight="13.5" customHeight="1" zeroHeight="1" x14ac:dyDescent="0.15"/>
  <cols>
    <col min="1" max="36" width="2.5" style="269" customWidth="1"/>
    <col min="37" max="44" width="17" style="269" customWidth="1"/>
    <col min="45" max="45" width="6.125" style="276" customWidth="1"/>
    <col min="46" max="46" width="3" style="274" customWidth="1"/>
    <col min="47" max="47" width="19.125" style="269" hidden="1" customWidth="1"/>
    <col min="48" max="52" width="12.625" style="269" hidden="1" customWidth="1"/>
    <col min="53" max="16384" width="8.625" style="269" hidden="1"/>
  </cols>
  <sheetData>
    <row r="1" spans="1:46" x14ac:dyDescent="0.15">
      <c r="AS1" s="270"/>
      <c r="AT1" s="270"/>
    </row>
    <row r="2" spans="1:46" x14ac:dyDescent="0.15">
      <c r="AS2" s="270"/>
      <c r="AT2" s="270"/>
    </row>
    <row r="3" spans="1:46" x14ac:dyDescent="0.15">
      <c r="AS3" s="270"/>
      <c r="AT3" s="270"/>
    </row>
    <row r="4" spans="1:46" x14ac:dyDescent="0.15">
      <c r="AS4" s="270"/>
      <c r="AT4" s="270"/>
    </row>
    <row r="5" spans="1:46" ht="17.25" x14ac:dyDescent="0.15">
      <c r="A5" s="271" t="s">
        <v>491</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3"/>
    </row>
    <row r="6" spans="1:46" x14ac:dyDescent="0.15">
      <c r="A6" s="274"/>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5" t="s">
        <v>492</v>
      </c>
      <c r="AL6" s="275"/>
      <c r="AM6" s="275"/>
      <c r="AN6" s="275"/>
      <c r="AO6" s="270"/>
      <c r="AP6" s="270"/>
      <c r="AQ6" s="270"/>
      <c r="AR6" s="270"/>
    </row>
    <row r="7" spans="1:46" x14ac:dyDescent="0.15">
      <c r="A7" s="274"/>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7"/>
      <c r="AL7" s="278"/>
      <c r="AM7" s="278"/>
      <c r="AN7" s="279"/>
      <c r="AO7" s="1210" t="s">
        <v>493</v>
      </c>
      <c r="AP7" s="280"/>
      <c r="AQ7" s="281" t="s">
        <v>494</v>
      </c>
      <c r="AR7" s="282"/>
    </row>
    <row r="8" spans="1:46" x14ac:dyDescent="0.15">
      <c r="A8" s="274"/>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83"/>
      <c r="AL8" s="284"/>
      <c r="AM8" s="284"/>
      <c r="AN8" s="285"/>
      <c r="AO8" s="1211"/>
      <c r="AP8" s="286" t="s">
        <v>495</v>
      </c>
      <c r="AQ8" s="287" t="s">
        <v>496</v>
      </c>
      <c r="AR8" s="288" t="s">
        <v>497</v>
      </c>
    </row>
    <row r="9" spans="1:46" x14ac:dyDescent="0.15">
      <c r="A9" s="274"/>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1212" t="s">
        <v>498</v>
      </c>
      <c r="AL9" s="1213"/>
      <c r="AM9" s="1213"/>
      <c r="AN9" s="1214"/>
      <c r="AO9" s="289">
        <v>7069516</v>
      </c>
      <c r="AP9" s="289">
        <v>46614</v>
      </c>
      <c r="AQ9" s="290">
        <v>56078</v>
      </c>
      <c r="AR9" s="291">
        <v>-16.899999999999999</v>
      </c>
    </row>
    <row r="10" spans="1:46" x14ac:dyDescent="0.15">
      <c r="A10" s="274"/>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1212" t="s">
        <v>499</v>
      </c>
      <c r="AL10" s="1213"/>
      <c r="AM10" s="1213"/>
      <c r="AN10" s="1214"/>
      <c r="AO10" s="292">
        <v>652676</v>
      </c>
      <c r="AP10" s="292">
        <v>4304</v>
      </c>
      <c r="AQ10" s="293">
        <v>3491</v>
      </c>
      <c r="AR10" s="294">
        <v>23.3</v>
      </c>
    </row>
    <row r="11" spans="1:46" ht="13.5" customHeight="1" x14ac:dyDescent="0.15">
      <c r="A11" s="274"/>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1212" t="s">
        <v>500</v>
      </c>
      <c r="AL11" s="1213"/>
      <c r="AM11" s="1213"/>
      <c r="AN11" s="1214"/>
      <c r="AO11" s="292">
        <v>1487100</v>
      </c>
      <c r="AP11" s="292">
        <v>9805</v>
      </c>
      <c r="AQ11" s="293">
        <v>1563</v>
      </c>
      <c r="AR11" s="294">
        <v>527.29999999999995</v>
      </c>
    </row>
    <row r="12" spans="1:46" ht="13.5" customHeight="1" x14ac:dyDescent="0.15">
      <c r="A12" s="274"/>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1212" t="s">
        <v>501</v>
      </c>
      <c r="AL12" s="1213"/>
      <c r="AM12" s="1213"/>
      <c r="AN12" s="1214"/>
      <c r="AO12" s="292" t="s">
        <v>502</v>
      </c>
      <c r="AP12" s="292" t="s">
        <v>502</v>
      </c>
      <c r="AQ12" s="293">
        <v>910</v>
      </c>
      <c r="AR12" s="294" t="s">
        <v>502</v>
      </c>
    </row>
    <row r="13" spans="1:46" ht="13.5" customHeight="1" x14ac:dyDescent="0.15">
      <c r="A13" s="274"/>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1212" t="s">
        <v>503</v>
      </c>
      <c r="AL13" s="1213"/>
      <c r="AM13" s="1213"/>
      <c r="AN13" s="1214"/>
      <c r="AO13" s="292" t="s">
        <v>502</v>
      </c>
      <c r="AP13" s="292" t="s">
        <v>502</v>
      </c>
      <c r="AQ13" s="293" t="s">
        <v>502</v>
      </c>
      <c r="AR13" s="294" t="s">
        <v>502</v>
      </c>
    </row>
    <row r="14" spans="1:46" ht="13.5" customHeight="1" x14ac:dyDescent="0.15">
      <c r="A14" s="274"/>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1212" t="s">
        <v>504</v>
      </c>
      <c r="AL14" s="1213"/>
      <c r="AM14" s="1213"/>
      <c r="AN14" s="1214"/>
      <c r="AO14" s="292">
        <v>304832</v>
      </c>
      <c r="AP14" s="292">
        <v>2010</v>
      </c>
      <c r="AQ14" s="293">
        <v>2138</v>
      </c>
      <c r="AR14" s="294">
        <v>-6</v>
      </c>
    </row>
    <row r="15" spans="1:46" ht="13.5" customHeight="1" x14ac:dyDescent="0.15">
      <c r="A15" s="274"/>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1212" t="s">
        <v>505</v>
      </c>
      <c r="AL15" s="1213"/>
      <c r="AM15" s="1213"/>
      <c r="AN15" s="1214"/>
      <c r="AO15" s="292">
        <v>147896</v>
      </c>
      <c r="AP15" s="292">
        <v>975</v>
      </c>
      <c r="AQ15" s="293">
        <v>1243</v>
      </c>
      <c r="AR15" s="294">
        <v>-21.6</v>
      </c>
    </row>
    <row r="16" spans="1:46" x14ac:dyDescent="0.15">
      <c r="A16" s="274"/>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1215" t="s">
        <v>506</v>
      </c>
      <c r="AL16" s="1216"/>
      <c r="AM16" s="1216"/>
      <c r="AN16" s="1217"/>
      <c r="AO16" s="292">
        <v>-582874</v>
      </c>
      <c r="AP16" s="292">
        <v>-3843</v>
      </c>
      <c r="AQ16" s="293">
        <v>-4219</v>
      </c>
      <c r="AR16" s="294">
        <v>-8.9</v>
      </c>
    </row>
    <row r="17" spans="1:46" x14ac:dyDescent="0.15">
      <c r="A17" s="274"/>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1215" t="s">
        <v>185</v>
      </c>
      <c r="AL17" s="1216"/>
      <c r="AM17" s="1216"/>
      <c r="AN17" s="1217"/>
      <c r="AO17" s="292">
        <v>9079146</v>
      </c>
      <c r="AP17" s="292">
        <v>59865</v>
      </c>
      <c r="AQ17" s="293">
        <v>61203</v>
      </c>
      <c r="AR17" s="294">
        <v>-2.2000000000000002</v>
      </c>
    </row>
    <row r="18" spans="1:46" x14ac:dyDescent="0.15">
      <c r="A18" s="274"/>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95"/>
      <c r="AR18" s="295"/>
    </row>
    <row r="19" spans="1:46" x14ac:dyDescent="0.15">
      <c r="A19" s="274"/>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t="s">
        <v>507</v>
      </c>
      <c r="AL19" s="270"/>
      <c r="AM19" s="270"/>
      <c r="AN19" s="270"/>
      <c r="AO19" s="270"/>
      <c r="AP19" s="270"/>
      <c r="AQ19" s="270"/>
      <c r="AR19" s="270"/>
    </row>
    <row r="20" spans="1:46" x14ac:dyDescent="0.15">
      <c r="A20" s="274"/>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96"/>
      <c r="AL20" s="297"/>
      <c r="AM20" s="297"/>
      <c r="AN20" s="298"/>
      <c r="AO20" s="299" t="s">
        <v>508</v>
      </c>
      <c r="AP20" s="300" t="s">
        <v>509</v>
      </c>
      <c r="AQ20" s="301" t="s">
        <v>510</v>
      </c>
      <c r="AR20" s="302"/>
    </row>
    <row r="21" spans="1:46" s="308" customFormat="1" x14ac:dyDescent="0.15">
      <c r="A21" s="303"/>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1207" t="s">
        <v>511</v>
      </c>
      <c r="AL21" s="1208"/>
      <c r="AM21" s="1208"/>
      <c r="AN21" s="1209"/>
      <c r="AO21" s="304">
        <v>5.05</v>
      </c>
      <c r="AP21" s="305">
        <v>6.02</v>
      </c>
      <c r="AQ21" s="306">
        <v>-0.97</v>
      </c>
      <c r="AR21" s="275"/>
      <c r="AS21" s="307"/>
      <c r="AT21" s="303"/>
    </row>
    <row r="22" spans="1:46" s="308" customFormat="1" x14ac:dyDescent="0.15">
      <c r="A22" s="303"/>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1207" t="s">
        <v>512</v>
      </c>
      <c r="AL22" s="1208"/>
      <c r="AM22" s="1208"/>
      <c r="AN22" s="1209"/>
      <c r="AO22" s="309">
        <v>101</v>
      </c>
      <c r="AP22" s="310">
        <v>100.1</v>
      </c>
      <c r="AQ22" s="311">
        <v>0.9</v>
      </c>
      <c r="AR22" s="295"/>
      <c r="AS22" s="307"/>
      <c r="AT22" s="303"/>
    </row>
    <row r="23" spans="1:46" s="308" customFormat="1" x14ac:dyDescent="0.15">
      <c r="A23" s="303"/>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95"/>
      <c r="AQ23" s="295"/>
      <c r="AR23" s="295"/>
      <c r="AS23" s="307"/>
      <c r="AT23" s="303"/>
    </row>
    <row r="24" spans="1:46" s="308" customFormat="1" x14ac:dyDescent="0.15">
      <c r="A24" s="303"/>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95"/>
      <c r="AQ24" s="295"/>
      <c r="AR24" s="295"/>
      <c r="AS24" s="307"/>
      <c r="AT24" s="303"/>
    </row>
    <row r="25" spans="1:46" s="308" customFormat="1" x14ac:dyDescent="0.15">
      <c r="A25" s="312"/>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4"/>
      <c r="AQ25" s="314"/>
      <c r="AR25" s="314"/>
      <c r="AS25" s="315"/>
      <c r="AT25" s="303"/>
    </row>
    <row r="26" spans="1:46" s="308" customFormat="1" x14ac:dyDescent="0.15">
      <c r="A26" s="275" t="s">
        <v>513</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95"/>
      <c r="AQ26" s="295"/>
      <c r="AR26" s="295"/>
      <c r="AS26" s="275"/>
      <c r="AT26" s="275"/>
    </row>
    <row r="27" spans="1:46" x14ac:dyDescent="0.15">
      <c r="A27" s="316"/>
      <c r="AO27" s="270"/>
      <c r="AP27" s="270"/>
      <c r="AQ27" s="270"/>
      <c r="AR27" s="270"/>
      <c r="AS27" s="270"/>
      <c r="AT27" s="270"/>
    </row>
    <row r="28" spans="1:46" ht="17.25" x14ac:dyDescent="0.15">
      <c r="A28" s="271" t="s">
        <v>514</v>
      </c>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317"/>
    </row>
    <row r="29" spans="1:46" x14ac:dyDescent="0.15">
      <c r="A29" s="274"/>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5" t="s">
        <v>515</v>
      </c>
      <c r="AL29" s="275"/>
      <c r="AM29" s="275"/>
      <c r="AN29" s="275"/>
      <c r="AO29" s="270"/>
      <c r="AP29" s="270"/>
      <c r="AQ29" s="270"/>
      <c r="AR29" s="270"/>
      <c r="AS29" s="318"/>
    </row>
    <row r="30" spans="1:46" x14ac:dyDescent="0.15">
      <c r="A30" s="274"/>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7"/>
      <c r="AL30" s="278"/>
      <c r="AM30" s="278"/>
      <c r="AN30" s="279"/>
      <c r="AO30" s="1210" t="s">
        <v>493</v>
      </c>
      <c r="AP30" s="280"/>
      <c r="AQ30" s="281" t="s">
        <v>494</v>
      </c>
      <c r="AR30" s="282"/>
    </row>
    <row r="31" spans="1:46" x14ac:dyDescent="0.15">
      <c r="A31" s="274"/>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83"/>
      <c r="AL31" s="284"/>
      <c r="AM31" s="284"/>
      <c r="AN31" s="285"/>
      <c r="AO31" s="1211"/>
      <c r="AP31" s="286" t="s">
        <v>495</v>
      </c>
      <c r="AQ31" s="287" t="s">
        <v>496</v>
      </c>
      <c r="AR31" s="288" t="s">
        <v>497</v>
      </c>
    </row>
    <row r="32" spans="1:46" ht="27" customHeight="1" x14ac:dyDescent="0.15">
      <c r="A32" s="274"/>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1223" t="s">
        <v>516</v>
      </c>
      <c r="AL32" s="1224"/>
      <c r="AM32" s="1224"/>
      <c r="AN32" s="1225"/>
      <c r="AO32" s="319">
        <v>3642330</v>
      </c>
      <c r="AP32" s="319">
        <v>24016</v>
      </c>
      <c r="AQ32" s="320">
        <v>27020</v>
      </c>
      <c r="AR32" s="321">
        <v>-11.1</v>
      </c>
    </row>
    <row r="33" spans="1:46" ht="13.5" customHeight="1" x14ac:dyDescent="0.15">
      <c r="A33" s="274"/>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1223" t="s">
        <v>517</v>
      </c>
      <c r="AL33" s="1224"/>
      <c r="AM33" s="1224"/>
      <c r="AN33" s="1225"/>
      <c r="AO33" s="319" t="s">
        <v>502</v>
      </c>
      <c r="AP33" s="319" t="s">
        <v>502</v>
      </c>
      <c r="AQ33" s="320" t="s">
        <v>502</v>
      </c>
      <c r="AR33" s="321" t="s">
        <v>502</v>
      </c>
    </row>
    <row r="34" spans="1:46" ht="27" customHeight="1" x14ac:dyDescent="0.15">
      <c r="A34" s="274"/>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1223" t="s">
        <v>518</v>
      </c>
      <c r="AL34" s="1224"/>
      <c r="AM34" s="1224"/>
      <c r="AN34" s="1225"/>
      <c r="AO34" s="319" t="s">
        <v>502</v>
      </c>
      <c r="AP34" s="319" t="s">
        <v>502</v>
      </c>
      <c r="AQ34" s="320">
        <v>28</v>
      </c>
      <c r="AR34" s="321" t="s">
        <v>502</v>
      </c>
    </row>
    <row r="35" spans="1:46" ht="27" customHeight="1" x14ac:dyDescent="0.15">
      <c r="A35" s="274"/>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1223" t="s">
        <v>519</v>
      </c>
      <c r="AL35" s="1224"/>
      <c r="AM35" s="1224"/>
      <c r="AN35" s="1225"/>
      <c r="AO35" s="319">
        <v>696234</v>
      </c>
      <c r="AP35" s="319">
        <v>4591</v>
      </c>
      <c r="AQ35" s="320">
        <v>6255</v>
      </c>
      <c r="AR35" s="321">
        <v>-26.6</v>
      </c>
    </row>
    <row r="36" spans="1:46" ht="27" customHeight="1" x14ac:dyDescent="0.15">
      <c r="A36" s="274"/>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1223" t="s">
        <v>520</v>
      </c>
      <c r="AL36" s="1224"/>
      <c r="AM36" s="1224"/>
      <c r="AN36" s="1225"/>
      <c r="AO36" s="319">
        <v>153665</v>
      </c>
      <c r="AP36" s="319">
        <v>1013</v>
      </c>
      <c r="AQ36" s="320">
        <v>683</v>
      </c>
      <c r="AR36" s="321">
        <v>48.3</v>
      </c>
    </row>
    <row r="37" spans="1:46" ht="13.5" customHeight="1" x14ac:dyDescent="0.15">
      <c r="A37" s="274"/>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1223" t="s">
        <v>521</v>
      </c>
      <c r="AL37" s="1224"/>
      <c r="AM37" s="1224"/>
      <c r="AN37" s="1225"/>
      <c r="AO37" s="319">
        <v>619673</v>
      </c>
      <c r="AP37" s="319">
        <v>4086</v>
      </c>
      <c r="AQ37" s="320">
        <v>1461</v>
      </c>
      <c r="AR37" s="321">
        <v>179.7</v>
      </c>
    </row>
    <row r="38" spans="1:46" ht="27" customHeight="1" x14ac:dyDescent="0.15">
      <c r="A38" s="274"/>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1226" t="s">
        <v>522</v>
      </c>
      <c r="AL38" s="1227"/>
      <c r="AM38" s="1227"/>
      <c r="AN38" s="1228"/>
      <c r="AO38" s="322" t="s">
        <v>502</v>
      </c>
      <c r="AP38" s="322" t="s">
        <v>502</v>
      </c>
      <c r="AQ38" s="323">
        <v>0</v>
      </c>
      <c r="AR38" s="311" t="s">
        <v>502</v>
      </c>
      <c r="AS38" s="318"/>
    </row>
    <row r="39" spans="1:46" x14ac:dyDescent="0.15">
      <c r="A39" s="274"/>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1226" t="s">
        <v>523</v>
      </c>
      <c r="AL39" s="1227"/>
      <c r="AM39" s="1227"/>
      <c r="AN39" s="1228"/>
      <c r="AO39" s="319">
        <v>-867425</v>
      </c>
      <c r="AP39" s="319">
        <v>-5719</v>
      </c>
      <c r="AQ39" s="320">
        <v>-7551</v>
      </c>
      <c r="AR39" s="321">
        <v>-24.3</v>
      </c>
      <c r="AS39" s="318"/>
    </row>
    <row r="40" spans="1:46" ht="27" customHeight="1" x14ac:dyDescent="0.15">
      <c r="A40" s="274"/>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1223" t="s">
        <v>524</v>
      </c>
      <c r="AL40" s="1224"/>
      <c r="AM40" s="1224"/>
      <c r="AN40" s="1225"/>
      <c r="AO40" s="319">
        <v>-3185023</v>
      </c>
      <c r="AP40" s="319">
        <v>-21001</v>
      </c>
      <c r="AQ40" s="320">
        <v>-21721</v>
      </c>
      <c r="AR40" s="321">
        <v>-3.3</v>
      </c>
      <c r="AS40" s="318"/>
    </row>
    <row r="41" spans="1:46" x14ac:dyDescent="0.15">
      <c r="A41" s="274"/>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1229" t="s">
        <v>298</v>
      </c>
      <c r="AL41" s="1230"/>
      <c r="AM41" s="1230"/>
      <c r="AN41" s="1231"/>
      <c r="AO41" s="319">
        <v>1059454</v>
      </c>
      <c r="AP41" s="319">
        <v>6986</v>
      </c>
      <c r="AQ41" s="320">
        <v>6176</v>
      </c>
      <c r="AR41" s="321">
        <v>13.1</v>
      </c>
      <c r="AS41" s="318"/>
    </row>
    <row r="42" spans="1:46" x14ac:dyDescent="0.15">
      <c r="A42" s="274"/>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324" t="s">
        <v>525</v>
      </c>
      <c r="AL42" s="270"/>
      <c r="AM42" s="270"/>
      <c r="AN42" s="270"/>
      <c r="AO42" s="270"/>
      <c r="AP42" s="270"/>
      <c r="AQ42" s="295"/>
      <c r="AR42" s="295"/>
      <c r="AS42" s="318"/>
    </row>
    <row r="43" spans="1:46" x14ac:dyDescent="0.15">
      <c r="A43" s="274"/>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325"/>
      <c r="AQ43" s="295"/>
      <c r="AR43" s="270"/>
      <c r="AS43" s="318"/>
    </row>
    <row r="44" spans="1:46" x14ac:dyDescent="0.15">
      <c r="A44" s="274"/>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95"/>
      <c r="AR44" s="270"/>
    </row>
    <row r="45" spans="1:46" x14ac:dyDescent="0.15">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326"/>
      <c r="AR45" s="272"/>
      <c r="AS45" s="272"/>
      <c r="AT45" s="270"/>
    </row>
    <row r="46" spans="1:46" x14ac:dyDescent="0.15">
      <c r="A46" s="327"/>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270"/>
    </row>
    <row r="47" spans="1:46" ht="17.25" customHeight="1" x14ac:dyDescent="0.15">
      <c r="A47" s="328" t="s">
        <v>526</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row>
    <row r="48" spans="1:46" x14ac:dyDescent="0.15">
      <c r="A48" s="274"/>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329" t="s">
        <v>527</v>
      </c>
      <c r="AL48" s="329"/>
      <c r="AM48" s="329"/>
      <c r="AN48" s="329"/>
      <c r="AO48" s="329"/>
      <c r="AP48" s="329"/>
      <c r="AQ48" s="330"/>
      <c r="AR48" s="329"/>
    </row>
    <row r="49" spans="1:44" ht="13.5" customHeight="1" x14ac:dyDescent="0.15">
      <c r="A49" s="274"/>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331"/>
      <c r="AL49" s="332"/>
      <c r="AM49" s="1218" t="s">
        <v>493</v>
      </c>
      <c r="AN49" s="1220" t="s">
        <v>528</v>
      </c>
      <c r="AO49" s="1221"/>
      <c r="AP49" s="1221"/>
      <c r="AQ49" s="1221"/>
      <c r="AR49" s="1222"/>
    </row>
    <row r="50" spans="1:44" x14ac:dyDescent="0.15">
      <c r="A50" s="274"/>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333"/>
      <c r="AL50" s="334"/>
      <c r="AM50" s="1219"/>
      <c r="AN50" s="335" t="s">
        <v>529</v>
      </c>
      <c r="AO50" s="336" t="s">
        <v>530</v>
      </c>
      <c r="AP50" s="337" t="s">
        <v>531</v>
      </c>
      <c r="AQ50" s="338" t="s">
        <v>532</v>
      </c>
      <c r="AR50" s="339" t="s">
        <v>533</v>
      </c>
    </row>
    <row r="51" spans="1:44" x14ac:dyDescent="0.15">
      <c r="A51" s="274"/>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331" t="s">
        <v>534</v>
      </c>
      <c r="AL51" s="332"/>
      <c r="AM51" s="340">
        <v>6014971</v>
      </c>
      <c r="AN51" s="341">
        <v>38985</v>
      </c>
      <c r="AO51" s="342">
        <v>57.7</v>
      </c>
      <c r="AP51" s="343">
        <v>45117</v>
      </c>
      <c r="AQ51" s="344">
        <v>4.5999999999999996</v>
      </c>
      <c r="AR51" s="345">
        <v>53.1</v>
      </c>
    </row>
    <row r="52" spans="1:44" x14ac:dyDescent="0.15">
      <c r="A52" s="274"/>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346"/>
      <c r="AL52" s="347" t="s">
        <v>535</v>
      </c>
      <c r="AM52" s="348">
        <v>4470913</v>
      </c>
      <c r="AN52" s="349">
        <v>28978</v>
      </c>
      <c r="AO52" s="350">
        <v>70.900000000000006</v>
      </c>
      <c r="AP52" s="351">
        <v>25589</v>
      </c>
      <c r="AQ52" s="352">
        <v>16.899999999999999</v>
      </c>
      <c r="AR52" s="353">
        <v>54</v>
      </c>
    </row>
    <row r="53" spans="1:44" x14ac:dyDescent="0.15">
      <c r="A53" s="274"/>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331" t="s">
        <v>536</v>
      </c>
      <c r="AL53" s="332"/>
      <c r="AM53" s="340">
        <v>4854932</v>
      </c>
      <c r="AN53" s="341">
        <v>31579</v>
      </c>
      <c r="AO53" s="342">
        <v>-19</v>
      </c>
      <c r="AP53" s="343">
        <v>39951</v>
      </c>
      <c r="AQ53" s="344">
        <v>-11.5</v>
      </c>
      <c r="AR53" s="345">
        <v>-7.5</v>
      </c>
    </row>
    <row r="54" spans="1:44" x14ac:dyDescent="0.15">
      <c r="A54" s="274"/>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346"/>
      <c r="AL54" s="347" t="s">
        <v>535</v>
      </c>
      <c r="AM54" s="348">
        <v>3619972</v>
      </c>
      <c r="AN54" s="349">
        <v>23546</v>
      </c>
      <c r="AO54" s="350">
        <v>-18.7</v>
      </c>
      <c r="AP54" s="351">
        <v>22555</v>
      </c>
      <c r="AQ54" s="352">
        <v>-11.9</v>
      </c>
      <c r="AR54" s="353">
        <v>-6.8</v>
      </c>
    </row>
    <row r="55" spans="1:44" x14ac:dyDescent="0.15">
      <c r="A55" s="274"/>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331" t="s">
        <v>537</v>
      </c>
      <c r="AL55" s="332"/>
      <c r="AM55" s="340">
        <v>4641521</v>
      </c>
      <c r="AN55" s="341">
        <v>30326</v>
      </c>
      <c r="AO55" s="342">
        <v>-4</v>
      </c>
      <c r="AP55" s="343">
        <v>39893</v>
      </c>
      <c r="AQ55" s="344">
        <v>-0.1</v>
      </c>
      <c r="AR55" s="345">
        <v>-3.9</v>
      </c>
    </row>
    <row r="56" spans="1:44" x14ac:dyDescent="0.15">
      <c r="A56" s="274"/>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346"/>
      <c r="AL56" s="347" t="s">
        <v>535</v>
      </c>
      <c r="AM56" s="348">
        <v>2982517</v>
      </c>
      <c r="AN56" s="349">
        <v>19487</v>
      </c>
      <c r="AO56" s="350">
        <v>-17.2</v>
      </c>
      <c r="AP56" s="351">
        <v>26170</v>
      </c>
      <c r="AQ56" s="352">
        <v>16</v>
      </c>
      <c r="AR56" s="353">
        <v>-33.200000000000003</v>
      </c>
    </row>
    <row r="57" spans="1:44" x14ac:dyDescent="0.15">
      <c r="A57" s="274"/>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331" t="s">
        <v>538</v>
      </c>
      <c r="AL57" s="332"/>
      <c r="AM57" s="340">
        <v>3621032</v>
      </c>
      <c r="AN57" s="341">
        <v>23746</v>
      </c>
      <c r="AO57" s="342">
        <v>-21.7</v>
      </c>
      <c r="AP57" s="343">
        <v>41080</v>
      </c>
      <c r="AQ57" s="344">
        <v>3</v>
      </c>
      <c r="AR57" s="345">
        <v>-24.7</v>
      </c>
    </row>
    <row r="58" spans="1:44" x14ac:dyDescent="0.15">
      <c r="A58" s="274"/>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346"/>
      <c r="AL58" s="347" t="s">
        <v>535</v>
      </c>
      <c r="AM58" s="348">
        <v>2416703</v>
      </c>
      <c r="AN58" s="349">
        <v>15849</v>
      </c>
      <c r="AO58" s="350">
        <v>-18.7</v>
      </c>
      <c r="AP58" s="351">
        <v>27265</v>
      </c>
      <c r="AQ58" s="352">
        <v>4.2</v>
      </c>
      <c r="AR58" s="353">
        <v>-22.9</v>
      </c>
    </row>
    <row r="59" spans="1:44" x14ac:dyDescent="0.15">
      <c r="A59" s="274"/>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331" t="s">
        <v>539</v>
      </c>
      <c r="AL59" s="332"/>
      <c r="AM59" s="340">
        <v>3619887</v>
      </c>
      <c r="AN59" s="341">
        <v>23868</v>
      </c>
      <c r="AO59" s="342">
        <v>0.5</v>
      </c>
      <c r="AP59" s="343">
        <v>33173</v>
      </c>
      <c r="AQ59" s="344">
        <v>-19.2</v>
      </c>
      <c r="AR59" s="345">
        <v>19.7</v>
      </c>
    </row>
    <row r="60" spans="1:44" x14ac:dyDescent="0.15">
      <c r="A60" s="274"/>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346"/>
      <c r="AL60" s="347" t="s">
        <v>535</v>
      </c>
      <c r="AM60" s="348">
        <v>2702093</v>
      </c>
      <c r="AN60" s="349">
        <v>17817</v>
      </c>
      <c r="AO60" s="350">
        <v>12.4</v>
      </c>
      <c r="AP60" s="351">
        <v>20353</v>
      </c>
      <c r="AQ60" s="352">
        <v>-25.4</v>
      </c>
      <c r="AR60" s="353">
        <v>37.799999999999997</v>
      </c>
    </row>
    <row r="61" spans="1:44" x14ac:dyDescent="0.15">
      <c r="A61" s="27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331" t="s">
        <v>540</v>
      </c>
      <c r="AL61" s="354"/>
      <c r="AM61" s="355">
        <v>4550469</v>
      </c>
      <c r="AN61" s="356">
        <v>29701</v>
      </c>
      <c r="AO61" s="357">
        <v>2.7</v>
      </c>
      <c r="AP61" s="358">
        <v>39843</v>
      </c>
      <c r="AQ61" s="359">
        <v>-4.5999999999999996</v>
      </c>
      <c r="AR61" s="345">
        <v>7.3</v>
      </c>
    </row>
    <row r="62" spans="1:44" x14ac:dyDescent="0.15">
      <c r="A62" s="274"/>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346"/>
      <c r="AL62" s="347" t="s">
        <v>535</v>
      </c>
      <c r="AM62" s="348">
        <v>3238440</v>
      </c>
      <c r="AN62" s="349">
        <v>21135</v>
      </c>
      <c r="AO62" s="350">
        <v>5.7</v>
      </c>
      <c r="AP62" s="351">
        <v>24386</v>
      </c>
      <c r="AQ62" s="352">
        <v>0</v>
      </c>
      <c r="AR62" s="353">
        <v>5.7</v>
      </c>
    </row>
    <row r="63" spans="1:44" x14ac:dyDescent="0.15">
      <c r="A63" s="274"/>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row>
    <row r="64" spans="1:44" x14ac:dyDescent="0.15">
      <c r="A64" s="274"/>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row>
    <row r="65" spans="1:46" x14ac:dyDescent="0.15">
      <c r="A65" s="274"/>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row>
    <row r="66" spans="1:46" x14ac:dyDescent="0.15">
      <c r="A66" s="360"/>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61"/>
    </row>
    <row r="67" spans="1:46" ht="13.5" hidden="1" customHeight="1" x14ac:dyDescent="0.15">
      <c r="AK67" s="270"/>
      <c r="AL67" s="270"/>
      <c r="AM67" s="270"/>
      <c r="AN67" s="270"/>
      <c r="AO67" s="270"/>
      <c r="AP67" s="270"/>
      <c r="AQ67" s="270"/>
      <c r="AR67" s="270"/>
      <c r="AS67" s="270"/>
      <c r="AT67" s="270"/>
    </row>
    <row r="68" spans="1:46" ht="13.5" hidden="1" customHeight="1" x14ac:dyDescent="0.15">
      <c r="AK68" s="270"/>
      <c r="AL68" s="270"/>
      <c r="AM68" s="270"/>
      <c r="AN68" s="270"/>
      <c r="AO68" s="270"/>
      <c r="AP68" s="270"/>
      <c r="AQ68" s="270"/>
      <c r="AR68" s="270"/>
    </row>
    <row r="69" spans="1:46" ht="13.5" hidden="1" customHeight="1" x14ac:dyDescent="0.15">
      <c r="AK69" s="270"/>
      <c r="AL69" s="270"/>
      <c r="AM69" s="270"/>
      <c r="AN69" s="270"/>
      <c r="AO69" s="270"/>
      <c r="AP69" s="270"/>
      <c r="AQ69" s="270"/>
      <c r="AR69" s="270"/>
    </row>
    <row r="70" spans="1:46" hidden="1" x14ac:dyDescent="0.15">
      <c r="AK70" s="270"/>
      <c r="AL70" s="270"/>
      <c r="AM70" s="270"/>
      <c r="AN70" s="270"/>
      <c r="AO70" s="270"/>
      <c r="AP70" s="270"/>
      <c r="AQ70" s="270"/>
      <c r="AR70" s="270"/>
    </row>
    <row r="71" spans="1:46" hidden="1" x14ac:dyDescent="0.15">
      <c r="AK71" s="270"/>
      <c r="AL71" s="270"/>
      <c r="AM71" s="270"/>
      <c r="AN71" s="270"/>
      <c r="AO71" s="270"/>
      <c r="AP71" s="270"/>
      <c r="AQ71" s="270"/>
      <c r="AR71" s="270"/>
    </row>
    <row r="72" spans="1:46" hidden="1" x14ac:dyDescent="0.15">
      <c r="AK72" s="270"/>
      <c r="AL72" s="270"/>
      <c r="AM72" s="270"/>
      <c r="AN72" s="270"/>
      <c r="AO72" s="270"/>
      <c r="AP72" s="270"/>
      <c r="AQ72" s="270"/>
      <c r="AR72" s="270"/>
    </row>
    <row r="73" spans="1:46" hidden="1" x14ac:dyDescent="0.15">
      <c r="AK73" s="270"/>
      <c r="AL73" s="270"/>
      <c r="AM73" s="270"/>
      <c r="AN73" s="270"/>
      <c r="AO73" s="270"/>
      <c r="AP73" s="270"/>
      <c r="AQ73" s="270"/>
      <c r="AR73" s="270"/>
    </row>
    <row r="74" spans="1:46" hidden="1" x14ac:dyDescent="0.15"/>
  </sheetData>
  <sheetProtection algorithmName="SHA-512" hashValue="jTCFE9gPMfEaBlb7KIUF69GeIWPZUrzpzKGguFU7W55QNxzBXlH7CUfR8IFJdFrj3TzcS790WXazIZsoanZGxw==" saltValue="8ehD7DbEgMpVKqilT8S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Y19" sqref="AY19:BM19"/>
    </sheetView>
  </sheetViews>
  <sheetFormatPr defaultColWidth="0" defaultRowHeight="13.5" customHeight="1" zeroHeight="1" x14ac:dyDescent="0.15"/>
  <cols>
    <col min="1" max="125" width="2.5" style="268" customWidth="1"/>
    <col min="126" max="16384" width="9" style="267" hidden="1"/>
  </cols>
  <sheetData>
    <row r="1" spans="2:125"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row>
    <row r="2" spans="2:125" x14ac:dyDescent="0.15">
      <c r="B2" s="267"/>
      <c r="DG2" s="267"/>
    </row>
    <row r="3" spans="2:125" x14ac:dyDescent="0.15">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H3" s="267"/>
      <c r="DI3" s="267"/>
      <c r="DJ3" s="267"/>
      <c r="DK3" s="267"/>
      <c r="DL3" s="267"/>
      <c r="DM3" s="267"/>
      <c r="DN3" s="267"/>
      <c r="DO3" s="267"/>
      <c r="DP3" s="267"/>
      <c r="DQ3" s="267"/>
      <c r="DR3" s="267"/>
      <c r="DS3" s="267"/>
      <c r="DT3" s="267"/>
      <c r="DU3" s="267"/>
    </row>
    <row r="4" spans="2:125" x14ac:dyDescent="0.15"/>
    <row r="5" spans="2:125" x14ac:dyDescent="0.15"/>
    <row r="6" spans="2:125" x14ac:dyDescent="0.15"/>
    <row r="7" spans="2:125" x14ac:dyDescent="0.15"/>
    <row r="8" spans="2:125" x14ac:dyDescent="0.15"/>
    <row r="9" spans="2:125" x14ac:dyDescent="0.15">
      <c r="DU9" s="26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7"/>
    </row>
    <row r="18" spans="125:125" x14ac:dyDescent="0.15"/>
    <row r="19" spans="125:125" x14ac:dyDescent="0.15"/>
    <row r="20" spans="125:125" x14ac:dyDescent="0.15">
      <c r="DU20" s="267"/>
    </row>
    <row r="21" spans="125:125" x14ac:dyDescent="0.15">
      <c r="DU21" s="26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7"/>
    </row>
    <row r="29" spans="125:125" x14ac:dyDescent="0.15"/>
    <row r="30" spans="125:125" x14ac:dyDescent="0.15"/>
    <row r="31" spans="125:125" x14ac:dyDescent="0.15"/>
    <row r="32" spans="125:125" x14ac:dyDescent="0.15"/>
    <row r="33" spans="2:125" x14ac:dyDescent="0.15">
      <c r="B33" s="267"/>
      <c r="G33" s="267"/>
      <c r="I33" s="267"/>
    </row>
    <row r="34" spans="2:125" x14ac:dyDescent="0.15">
      <c r="C34" s="267"/>
      <c r="P34" s="267"/>
      <c r="DE34" s="267"/>
      <c r="DH34" s="267"/>
    </row>
    <row r="35" spans="2:125" x14ac:dyDescent="0.15">
      <c r="D35" s="267"/>
      <c r="E35" s="267"/>
      <c r="DG35" s="267"/>
      <c r="DJ35" s="267"/>
      <c r="DP35" s="267"/>
      <c r="DQ35" s="267"/>
      <c r="DR35" s="267"/>
      <c r="DS35" s="267"/>
      <c r="DT35" s="267"/>
      <c r="DU35" s="267"/>
    </row>
    <row r="36" spans="2:125" x14ac:dyDescent="0.15">
      <c r="F36" s="267"/>
      <c r="H36" s="267"/>
      <c r="J36" s="267"/>
      <c r="K36" s="267"/>
      <c r="L36" s="267"/>
      <c r="M36" s="267"/>
      <c r="N36" s="267"/>
      <c r="O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F36" s="267"/>
      <c r="DI36" s="267"/>
      <c r="DK36" s="267"/>
      <c r="DL36" s="267"/>
      <c r="DM36" s="267"/>
      <c r="DN36" s="267"/>
      <c r="DO36" s="267"/>
      <c r="DP36" s="267"/>
      <c r="DQ36" s="267"/>
      <c r="DR36" s="267"/>
      <c r="DS36" s="267"/>
      <c r="DT36" s="267"/>
      <c r="DU36" s="267"/>
    </row>
    <row r="37" spans="2:125" x14ac:dyDescent="0.15">
      <c r="DU37" s="267"/>
    </row>
    <row r="38" spans="2:125" x14ac:dyDescent="0.15">
      <c r="DT38" s="267"/>
      <c r="DU38" s="267"/>
    </row>
    <row r="39" spans="2:125" x14ac:dyDescent="0.15"/>
    <row r="40" spans="2:125" x14ac:dyDescent="0.15">
      <c r="DH40" s="267"/>
    </row>
    <row r="41" spans="2:125" x14ac:dyDescent="0.15">
      <c r="DE41" s="267"/>
    </row>
    <row r="42" spans="2:125" x14ac:dyDescent="0.15">
      <c r="DG42" s="267"/>
      <c r="DJ42" s="267"/>
    </row>
    <row r="43" spans="2:125" x14ac:dyDescent="0.15">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F43" s="267"/>
      <c r="DI43" s="267"/>
      <c r="DK43" s="267"/>
      <c r="DL43" s="267"/>
      <c r="DM43" s="267"/>
      <c r="DN43" s="267"/>
      <c r="DO43" s="267"/>
      <c r="DP43" s="267"/>
      <c r="DQ43" s="267"/>
      <c r="DR43" s="267"/>
      <c r="DS43" s="267"/>
      <c r="DT43" s="267"/>
      <c r="DU43" s="267"/>
    </row>
    <row r="44" spans="2:125" x14ac:dyDescent="0.15">
      <c r="DU44" s="267"/>
    </row>
    <row r="45" spans="2:125" x14ac:dyDescent="0.15"/>
    <row r="46" spans="2:125" x14ac:dyDescent="0.15"/>
    <row r="47" spans="2:125" x14ac:dyDescent="0.15"/>
    <row r="48" spans="2:125" x14ac:dyDescent="0.15">
      <c r="DT48" s="267"/>
      <c r="DU48" s="267"/>
    </row>
    <row r="49" spans="120:125" x14ac:dyDescent="0.15">
      <c r="DU49" s="267"/>
    </row>
    <row r="50" spans="120:125" x14ac:dyDescent="0.15">
      <c r="DU50" s="267"/>
    </row>
    <row r="51" spans="120:125" x14ac:dyDescent="0.15">
      <c r="DP51" s="267"/>
      <c r="DQ51" s="267"/>
      <c r="DR51" s="267"/>
      <c r="DS51" s="267"/>
      <c r="DT51" s="267"/>
      <c r="DU51" s="267"/>
    </row>
    <row r="52" spans="120:125" x14ac:dyDescent="0.15"/>
    <row r="53" spans="120:125" x14ac:dyDescent="0.15"/>
    <row r="54" spans="120:125" x14ac:dyDescent="0.15">
      <c r="DU54" s="267"/>
    </row>
    <row r="55" spans="120:125" x14ac:dyDescent="0.15"/>
    <row r="56" spans="120:125" x14ac:dyDescent="0.15"/>
    <row r="57" spans="120:125" x14ac:dyDescent="0.15"/>
    <row r="58" spans="120:125" x14ac:dyDescent="0.15">
      <c r="DU58" s="267"/>
    </row>
    <row r="59" spans="120:125" x14ac:dyDescent="0.15"/>
    <row r="60" spans="120:125" x14ac:dyDescent="0.15"/>
    <row r="61" spans="120:125" x14ac:dyDescent="0.15"/>
    <row r="62" spans="120:125" x14ac:dyDescent="0.15"/>
    <row r="63" spans="120:125" x14ac:dyDescent="0.15">
      <c r="DU63" s="267"/>
    </row>
    <row r="64" spans="120:125" x14ac:dyDescent="0.15">
      <c r="DT64" s="267"/>
      <c r="DU64" s="267"/>
    </row>
    <row r="65" spans="123:125" x14ac:dyDescent="0.15"/>
    <row r="66" spans="123:125" x14ac:dyDescent="0.15"/>
    <row r="67" spans="123:125" x14ac:dyDescent="0.15"/>
    <row r="68" spans="123:125" x14ac:dyDescent="0.15"/>
    <row r="69" spans="123:125" x14ac:dyDescent="0.15">
      <c r="DS69" s="267"/>
      <c r="DT69" s="267"/>
      <c r="DU69" s="26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7"/>
    </row>
    <row r="83" spans="116:125" x14ac:dyDescent="0.15">
      <c r="DM83" s="267"/>
      <c r="DN83" s="267"/>
      <c r="DO83" s="267"/>
      <c r="DP83" s="267"/>
      <c r="DQ83" s="267"/>
      <c r="DR83" s="267"/>
      <c r="DS83" s="267"/>
      <c r="DT83" s="267"/>
      <c r="DU83" s="267"/>
    </row>
    <row r="84" spans="116:125" x14ac:dyDescent="0.15"/>
    <row r="85" spans="116:125" x14ac:dyDescent="0.15"/>
    <row r="86" spans="116:125" x14ac:dyDescent="0.15"/>
    <row r="87" spans="116:125" x14ac:dyDescent="0.15"/>
    <row r="88" spans="116:125" x14ac:dyDescent="0.15">
      <c r="DU88" s="26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7"/>
      <c r="DT94" s="267"/>
      <c r="DU94" s="267"/>
    </row>
    <row r="95" spans="116:125" ht="13.5" customHeight="1" x14ac:dyDescent="0.15">
      <c r="DU95" s="26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7"/>
    </row>
    <row r="102" spans="124:125" ht="13.5" customHeight="1" x14ac:dyDescent="0.15"/>
    <row r="103" spans="124:125" ht="13.5" customHeight="1" x14ac:dyDescent="0.15"/>
    <row r="104" spans="124:125" ht="13.5" customHeight="1" x14ac:dyDescent="0.15">
      <c r="DT104" s="267"/>
      <c r="DU104" s="26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7"/>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m69HooTL3j5jqDBILKU5Y12Rmc/IKwiSMA5D/ngr7BMcEug/IN4IrEWOKW3YLVY3hAT45JKvMmQLMgl6dGh9Q==" saltValue="BrIRHFUlvM31xyy7EnLU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Y19" sqref="AY19:BM19"/>
    </sheetView>
  </sheetViews>
  <sheetFormatPr defaultColWidth="0" defaultRowHeight="13.5" customHeight="1" zeroHeight="1" x14ac:dyDescent="0.15"/>
  <cols>
    <col min="1" max="125" width="2.5" style="268" customWidth="1"/>
    <col min="126" max="142" width="0" style="267" hidden="1" customWidth="1"/>
    <col min="143" max="16384" width="9" style="267" hidden="1"/>
  </cols>
  <sheetData>
    <row r="1" spans="1:125" ht="13.5" customHeight="1" x14ac:dyDescent="0.1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row>
    <row r="2" spans="1:125" x14ac:dyDescent="0.15">
      <c r="B2" s="267"/>
      <c r="T2" s="267"/>
    </row>
    <row r="3" spans="1:125"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7"/>
      <c r="G33" s="267"/>
      <c r="I33" s="267"/>
    </row>
    <row r="34" spans="2:125" x14ac:dyDescent="0.15">
      <c r="C34" s="267"/>
      <c r="P34" s="267"/>
      <c r="R34" s="267"/>
      <c r="U34" s="267"/>
    </row>
    <row r="35" spans="2:125" x14ac:dyDescent="0.15">
      <c r="D35" s="267"/>
      <c r="E35" s="267"/>
      <c r="T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7"/>
      <c r="DG35" s="267"/>
      <c r="DH35" s="267"/>
      <c r="DI35" s="267"/>
      <c r="DJ35" s="267"/>
      <c r="DK35" s="267"/>
      <c r="DL35" s="267"/>
      <c r="DM35" s="267"/>
      <c r="DN35" s="267"/>
      <c r="DO35" s="267"/>
      <c r="DP35" s="267"/>
      <c r="DQ35" s="267"/>
      <c r="DR35" s="267"/>
      <c r="DS35" s="267"/>
      <c r="DT35" s="267"/>
      <c r="DU35" s="267"/>
    </row>
    <row r="36" spans="2:125" x14ac:dyDescent="0.15">
      <c r="F36" s="267"/>
      <c r="H36" s="267"/>
      <c r="J36" s="267"/>
      <c r="K36" s="267"/>
      <c r="L36" s="267"/>
      <c r="M36" s="267"/>
      <c r="N36" s="267"/>
      <c r="O36" s="267"/>
      <c r="Q36" s="267"/>
      <c r="S36" s="267"/>
      <c r="V36" s="267"/>
    </row>
    <row r="37" spans="2:125" x14ac:dyDescent="0.15"/>
    <row r="38" spans="2:125" x14ac:dyDescent="0.15"/>
    <row r="39" spans="2:125" x14ac:dyDescent="0.15"/>
    <row r="40" spans="2:125" x14ac:dyDescent="0.15">
      <c r="U40" s="267"/>
    </row>
    <row r="41" spans="2:125" x14ac:dyDescent="0.15">
      <c r="R41" s="267"/>
    </row>
    <row r="42" spans="2:125" x14ac:dyDescent="0.15">
      <c r="T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row>
    <row r="43" spans="2:125" x14ac:dyDescent="0.15">
      <c r="Q43" s="267"/>
      <c r="S43" s="267"/>
      <c r="V43" s="26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8unrqBFBAUND08TYRVe5/4Fo66KzsdXoNPY8D7fKpgJ3R/S+lo42p2T5M7JVmTM6YlUGP6h1FftkwVvEoIPrg==" saltValue="mvCimmprmIpXRVd+/tGn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Y19" sqref="AY19:BM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18.38</v>
      </c>
      <c r="G47" s="12">
        <v>15.94</v>
      </c>
      <c r="H47" s="12">
        <v>15.27</v>
      </c>
      <c r="I47" s="12">
        <v>15.32</v>
      </c>
      <c r="J47" s="13">
        <v>16.53</v>
      </c>
    </row>
    <row r="48" spans="2:10" ht="57.75" customHeight="1" x14ac:dyDescent="0.15">
      <c r="B48" s="14"/>
      <c r="C48" s="1234" t="s">
        <v>4</v>
      </c>
      <c r="D48" s="1234"/>
      <c r="E48" s="1235"/>
      <c r="F48" s="15">
        <v>7.11</v>
      </c>
      <c r="G48" s="16">
        <v>4.08</v>
      </c>
      <c r="H48" s="16">
        <v>5.39</v>
      </c>
      <c r="I48" s="16">
        <v>7.3</v>
      </c>
      <c r="J48" s="17">
        <v>6.2</v>
      </c>
    </row>
    <row r="49" spans="2:10" ht="57.75" customHeight="1" thickBot="1" x14ac:dyDescent="0.2">
      <c r="B49" s="18"/>
      <c r="C49" s="1236" t="s">
        <v>5</v>
      </c>
      <c r="D49" s="1236"/>
      <c r="E49" s="1237"/>
      <c r="F49" s="19" t="s">
        <v>549</v>
      </c>
      <c r="G49" s="20" t="s">
        <v>550</v>
      </c>
      <c r="H49" s="20">
        <v>0.59</v>
      </c>
      <c r="I49" s="20">
        <v>2.08</v>
      </c>
      <c r="J49" s="21">
        <v>0.31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hGDYMzl6K/xaoEhaNSWBydbhKvK5mFUAeEpng02aNVtTCZjW3weimUXNsRph+1ajm0yEK9VT373eRvNMYzU8w==" saltValue="A6j1fzTZxEPPfUK1/APe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Y19" sqref="AY19:BM1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551</v>
      </c>
      <c r="D34" s="1244"/>
      <c r="E34" s="1245"/>
      <c r="F34" s="32">
        <v>14.23</v>
      </c>
      <c r="G34" s="33">
        <v>10.29</v>
      </c>
      <c r="H34" s="33">
        <v>10.93</v>
      </c>
      <c r="I34" s="33">
        <v>10.17</v>
      </c>
      <c r="J34" s="34">
        <v>11.6</v>
      </c>
      <c r="K34" s="22"/>
      <c r="L34" s="22"/>
      <c r="M34" s="22"/>
      <c r="N34" s="22"/>
      <c r="O34" s="22"/>
      <c r="P34" s="22"/>
    </row>
    <row r="35" spans="1:16" ht="39" customHeight="1" x14ac:dyDescent="0.15">
      <c r="A35" s="22"/>
      <c r="B35" s="35"/>
      <c r="C35" s="1238" t="s">
        <v>552</v>
      </c>
      <c r="D35" s="1239"/>
      <c r="E35" s="1240"/>
      <c r="F35" s="36">
        <v>5.04</v>
      </c>
      <c r="G35" s="37">
        <v>5.31</v>
      </c>
      <c r="H35" s="37">
        <v>5.75</v>
      </c>
      <c r="I35" s="37">
        <v>5.89</v>
      </c>
      <c r="J35" s="38">
        <v>6.44</v>
      </c>
      <c r="K35" s="22"/>
      <c r="L35" s="22"/>
      <c r="M35" s="22"/>
      <c r="N35" s="22"/>
      <c r="O35" s="22"/>
      <c r="P35" s="22"/>
    </row>
    <row r="36" spans="1:16" ht="39" customHeight="1" x14ac:dyDescent="0.15">
      <c r="A36" s="22"/>
      <c r="B36" s="35"/>
      <c r="C36" s="1238" t="s">
        <v>553</v>
      </c>
      <c r="D36" s="1239"/>
      <c r="E36" s="1240"/>
      <c r="F36" s="36">
        <v>6.51</v>
      </c>
      <c r="G36" s="37">
        <v>3.76</v>
      </c>
      <c r="H36" s="37">
        <v>4.99</v>
      </c>
      <c r="I36" s="37">
        <v>7.11</v>
      </c>
      <c r="J36" s="38">
        <v>6.2</v>
      </c>
      <c r="K36" s="22"/>
      <c r="L36" s="22"/>
      <c r="M36" s="22"/>
      <c r="N36" s="22"/>
      <c r="O36" s="22"/>
      <c r="P36" s="22"/>
    </row>
    <row r="37" spans="1:16" ht="39" customHeight="1" x14ac:dyDescent="0.15">
      <c r="A37" s="22"/>
      <c r="B37" s="35"/>
      <c r="C37" s="1238" t="s">
        <v>554</v>
      </c>
      <c r="D37" s="1239"/>
      <c r="E37" s="1240"/>
      <c r="F37" s="36">
        <v>1.66</v>
      </c>
      <c r="G37" s="37">
        <v>1.84</v>
      </c>
      <c r="H37" s="37">
        <v>2.68</v>
      </c>
      <c r="I37" s="37">
        <v>2.71</v>
      </c>
      <c r="J37" s="38">
        <v>2.67</v>
      </c>
      <c r="K37" s="22"/>
      <c r="L37" s="22"/>
      <c r="M37" s="22"/>
      <c r="N37" s="22"/>
      <c r="O37" s="22"/>
      <c r="P37" s="22"/>
    </row>
    <row r="38" spans="1:16" ht="39" customHeight="1" x14ac:dyDescent="0.15">
      <c r="A38" s="22"/>
      <c r="B38" s="35"/>
      <c r="C38" s="1238" t="s">
        <v>555</v>
      </c>
      <c r="D38" s="1239"/>
      <c r="E38" s="1240"/>
      <c r="F38" s="36">
        <v>1.51</v>
      </c>
      <c r="G38" s="37">
        <v>1.45</v>
      </c>
      <c r="H38" s="37">
        <v>1.19</v>
      </c>
      <c r="I38" s="37">
        <v>3.63</v>
      </c>
      <c r="J38" s="38">
        <v>1.32</v>
      </c>
      <c r="K38" s="22"/>
      <c r="L38" s="22"/>
      <c r="M38" s="22"/>
      <c r="N38" s="22"/>
      <c r="O38" s="22"/>
      <c r="P38" s="22"/>
    </row>
    <row r="39" spans="1:16" ht="39" customHeight="1" x14ac:dyDescent="0.15">
      <c r="A39" s="22"/>
      <c r="B39" s="35"/>
      <c r="C39" s="1238" t="s">
        <v>556</v>
      </c>
      <c r="D39" s="1239"/>
      <c r="E39" s="1240"/>
      <c r="F39" s="36">
        <v>0.05</v>
      </c>
      <c r="G39" s="37">
        <v>0.05</v>
      </c>
      <c r="H39" s="37">
        <v>0.05</v>
      </c>
      <c r="I39" s="37">
        <v>0.05</v>
      </c>
      <c r="J39" s="38">
        <v>0.06</v>
      </c>
      <c r="K39" s="22"/>
      <c r="L39" s="22"/>
      <c r="M39" s="22"/>
      <c r="N39" s="22"/>
      <c r="O39" s="22"/>
      <c r="P39" s="22"/>
    </row>
    <row r="40" spans="1:16" ht="39" customHeight="1" x14ac:dyDescent="0.15">
      <c r="A40" s="22"/>
      <c r="B40" s="35"/>
      <c r="C40" s="1238" t="s">
        <v>557</v>
      </c>
      <c r="D40" s="1239"/>
      <c r="E40" s="1240"/>
      <c r="F40" s="36">
        <v>0.59</v>
      </c>
      <c r="G40" s="37">
        <v>0.31</v>
      </c>
      <c r="H40" s="37">
        <v>0.39</v>
      </c>
      <c r="I40" s="37">
        <v>0.19</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558</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559</v>
      </c>
      <c r="D43" s="1242"/>
      <c r="E43" s="1243"/>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rNJV6bkrqAeUf8EI8Wzg3dftpdfHPwss638gThjr6KBIfS1kRvlG1miZYpjdQPGcrVFq2C/U6qlDwhzKA0hjg==" saltValue="QO++k6nDOfvFXwMFFZ6a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M47" sqref="M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3346</v>
      </c>
      <c r="L45" s="60">
        <v>3134</v>
      </c>
      <c r="M45" s="60">
        <v>3350</v>
      </c>
      <c r="N45" s="60">
        <v>3459</v>
      </c>
      <c r="O45" s="61">
        <v>3642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48"/>
      <c r="C48" s="1249"/>
      <c r="D48" s="62"/>
      <c r="E48" s="1254" t="s">
        <v>15</v>
      </c>
      <c r="F48" s="1254"/>
      <c r="G48" s="1254"/>
      <c r="H48" s="1254"/>
      <c r="I48" s="1254"/>
      <c r="J48" s="1255"/>
      <c r="K48" s="63">
        <v>722</v>
      </c>
      <c r="L48" s="64">
        <v>729</v>
      </c>
      <c r="M48" s="64">
        <v>734</v>
      </c>
      <c r="N48" s="64">
        <v>718</v>
      </c>
      <c r="O48" s="65">
        <v>696</v>
      </c>
      <c r="P48" s="48"/>
      <c r="Q48" s="48"/>
      <c r="R48" s="48"/>
      <c r="S48" s="48"/>
      <c r="T48" s="48"/>
      <c r="U48" s="48"/>
    </row>
    <row r="49" spans="1:21" ht="30.75" customHeight="1" x14ac:dyDescent="0.15">
      <c r="A49" s="48"/>
      <c r="B49" s="1248"/>
      <c r="C49" s="1249"/>
      <c r="D49" s="62"/>
      <c r="E49" s="1254" t="s">
        <v>16</v>
      </c>
      <c r="F49" s="1254"/>
      <c r="G49" s="1254"/>
      <c r="H49" s="1254"/>
      <c r="I49" s="1254"/>
      <c r="J49" s="1255"/>
      <c r="K49" s="63">
        <v>80</v>
      </c>
      <c r="L49" s="64">
        <v>92</v>
      </c>
      <c r="M49" s="64">
        <v>121</v>
      </c>
      <c r="N49" s="64">
        <v>143</v>
      </c>
      <c r="O49" s="65">
        <v>154</v>
      </c>
      <c r="P49" s="48"/>
      <c r="Q49" s="48"/>
      <c r="R49" s="48"/>
      <c r="S49" s="48"/>
      <c r="T49" s="48"/>
      <c r="U49" s="48"/>
    </row>
    <row r="50" spans="1:21" ht="30.75" customHeight="1" x14ac:dyDescent="0.15">
      <c r="A50" s="48"/>
      <c r="B50" s="1248"/>
      <c r="C50" s="1249"/>
      <c r="D50" s="62"/>
      <c r="E50" s="1254" t="s">
        <v>17</v>
      </c>
      <c r="F50" s="1254"/>
      <c r="G50" s="1254"/>
      <c r="H50" s="1254"/>
      <c r="I50" s="1254"/>
      <c r="J50" s="1255"/>
      <c r="K50" s="63">
        <v>234</v>
      </c>
      <c r="L50" s="64">
        <v>574</v>
      </c>
      <c r="M50" s="64">
        <v>611</v>
      </c>
      <c r="N50" s="64">
        <v>611</v>
      </c>
      <c r="O50" s="65">
        <v>620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502</v>
      </c>
      <c r="L51" s="64" t="s">
        <v>502</v>
      </c>
      <c r="M51" s="64" t="s">
        <v>502</v>
      </c>
      <c r="N51" s="64" t="s">
        <v>502</v>
      </c>
      <c r="O51" s="65" t="s">
        <v>502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3997</v>
      </c>
      <c r="L52" s="64">
        <v>3763</v>
      </c>
      <c r="M52" s="64">
        <v>3883</v>
      </c>
      <c r="N52" s="64">
        <v>4023</v>
      </c>
      <c r="O52" s="65">
        <v>4052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385</v>
      </c>
      <c r="L53" s="69">
        <v>766</v>
      </c>
      <c r="M53" s="69">
        <v>933</v>
      </c>
      <c r="N53" s="69">
        <v>908</v>
      </c>
      <c r="O53" s="70">
        <v>1060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mF2UHPiNJbSY2kUjBqczc2NGbeFjtBnMhC4tCRA5jMuhsK11hoCkxIgTDogoRTzESxsQIjcCnHXbsQAnUDJg==" saltValue="6BkUI5/GgncSU8ctU6Bk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Y19" sqref="AY19:BM1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72" t="s">
        <v>30</v>
      </c>
      <c r="C41" s="1273"/>
      <c r="D41" s="101"/>
      <c r="E41" s="1278" t="s">
        <v>31</v>
      </c>
      <c r="F41" s="1278"/>
      <c r="G41" s="1278"/>
      <c r="H41" s="1279"/>
      <c r="I41" s="102">
        <v>38618</v>
      </c>
      <c r="J41" s="103">
        <v>39238</v>
      </c>
      <c r="K41" s="103">
        <v>39656</v>
      </c>
      <c r="L41" s="103">
        <v>39153</v>
      </c>
      <c r="M41" s="104">
        <v>38229</v>
      </c>
    </row>
    <row r="42" spans="2:13" ht="27.75" customHeight="1" x14ac:dyDescent="0.15">
      <c r="B42" s="1274"/>
      <c r="C42" s="1275"/>
      <c r="D42" s="105"/>
      <c r="E42" s="1280" t="s">
        <v>32</v>
      </c>
      <c r="F42" s="1280"/>
      <c r="G42" s="1280"/>
      <c r="H42" s="1281"/>
      <c r="I42" s="106">
        <v>5548</v>
      </c>
      <c r="J42" s="107">
        <v>5991</v>
      </c>
      <c r="K42" s="107">
        <v>5242</v>
      </c>
      <c r="L42" s="107">
        <v>4778</v>
      </c>
      <c r="M42" s="108">
        <v>4222</v>
      </c>
    </row>
    <row r="43" spans="2:13" ht="27.75" customHeight="1" x14ac:dyDescent="0.15">
      <c r="B43" s="1274"/>
      <c r="C43" s="1275"/>
      <c r="D43" s="105"/>
      <c r="E43" s="1280" t="s">
        <v>33</v>
      </c>
      <c r="F43" s="1280"/>
      <c r="G43" s="1280"/>
      <c r="H43" s="1281"/>
      <c r="I43" s="106">
        <v>7552</v>
      </c>
      <c r="J43" s="107">
        <v>7265</v>
      </c>
      <c r="K43" s="107">
        <v>7013</v>
      </c>
      <c r="L43" s="107">
        <v>6649</v>
      </c>
      <c r="M43" s="108">
        <v>6325</v>
      </c>
    </row>
    <row r="44" spans="2:13" ht="27.75" customHeight="1" x14ac:dyDescent="0.15">
      <c r="B44" s="1274"/>
      <c r="C44" s="1275"/>
      <c r="D44" s="105"/>
      <c r="E44" s="1280" t="s">
        <v>34</v>
      </c>
      <c r="F44" s="1280"/>
      <c r="G44" s="1280"/>
      <c r="H44" s="1281"/>
      <c r="I44" s="106">
        <v>776</v>
      </c>
      <c r="J44" s="107">
        <v>832</v>
      </c>
      <c r="K44" s="107">
        <v>777</v>
      </c>
      <c r="L44" s="107">
        <v>684</v>
      </c>
      <c r="M44" s="108">
        <v>572</v>
      </c>
    </row>
    <row r="45" spans="2:13" ht="27.75" customHeight="1" x14ac:dyDescent="0.15">
      <c r="B45" s="1274"/>
      <c r="C45" s="1275"/>
      <c r="D45" s="105"/>
      <c r="E45" s="1280" t="s">
        <v>35</v>
      </c>
      <c r="F45" s="1280"/>
      <c r="G45" s="1280"/>
      <c r="H45" s="1281"/>
      <c r="I45" s="106">
        <v>4759</v>
      </c>
      <c r="J45" s="107">
        <v>4430</v>
      </c>
      <c r="K45" s="107">
        <v>4344</v>
      </c>
      <c r="L45" s="107">
        <v>4121</v>
      </c>
      <c r="M45" s="108">
        <v>4064</v>
      </c>
    </row>
    <row r="46" spans="2:13" ht="27.75" customHeight="1" x14ac:dyDescent="0.15">
      <c r="B46" s="1274"/>
      <c r="C46" s="1275"/>
      <c r="D46" s="109"/>
      <c r="E46" s="1280" t="s">
        <v>36</v>
      </c>
      <c r="F46" s="1280"/>
      <c r="G46" s="1280"/>
      <c r="H46" s="1281"/>
      <c r="I46" s="106" t="s">
        <v>502</v>
      </c>
      <c r="J46" s="107" t="s">
        <v>502</v>
      </c>
      <c r="K46" s="107">
        <v>3</v>
      </c>
      <c r="L46" s="107">
        <v>3</v>
      </c>
      <c r="M46" s="108">
        <v>1</v>
      </c>
    </row>
    <row r="47" spans="2:13" ht="27.75" customHeight="1" x14ac:dyDescent="0.15">
      <c r="B47" s="1274"/>
      <c r="C47" s="1275"/>
      <c r="D47" s="110"/>
      <c r="E47" s="1282" t="s">
        <v>37</v>
      </c>
      <c r="F47" s="1283"/>
      <c r="G47" s="1283"/>
      <c r="H47" s="1284"/>
      <c r="I47" s="106" t="s">
        <v>502</v>
      </c>
      <c r="J47" s="107" t="s">
        <v>502</v>
      </c>
      <c r="K47" s="107" t="s">
        <v>502</v>
      </c>
      <c r="L47" s="107" t="s">
        <v>502</v>
      </c>
      <c r="M47" s="108" t="s">
        <v>502</v>
      </c>
    </row>
    <row r="48" spans="2:13" ht="27.75" customHeight="1" x14ac:dyDescent="0.15">
      <c r="B48" s="1274"/>
      <c r="C48" s="1275"/>
      <c r="D48" s="105"/>
      <c r="E48" s="1280" t="s">
        <v>38</v>
      </c>
      <c r="F48" s="1280"/>
      <c r="G48" s="1280"/>
      <c r="H48" s="1281"/>
      <c r="I48" s="106" t="s">
        <v>502</v>
      </c>
      <c r="J48" s="107" t="s">
        <v>502</v>
      </c>
      <c r="K48" s="107" t="s">
        <v>502</v>
      </c>
      <c r="L48" s="107" t="s">
        <v>502</v>
      </c>
      <c r="M48" s="108" t="s">
        <v>502</v>
      </c>
    </row>
    <row r="49" spans="2:13" ht="27.75" customHeight="1" x14ac:dyDescent="0.15">
      <c r="B49" s="1276"/>
      <c r="C49" s="1277"/>
      <c r="D49" s="105"/>
      <c r="E49" s="1280" t="s">
        <v>39</v>
      </c>
      <c r="F49" s="1280"/>
      <c r="G49" s="1280"/>
      <c r="H49" s="1281"/>
      <c r="I49" s="106" t="s">
        <v>502</v>
      </c>
      <c r="J49" s="107" t="s">
        <v>502</v>
      </c>
      <c r="K49" s="107" t="s">
        <v>502</v>
      </c>
      <c r="L49" s="107" t="s">
        <v>502</v>
      </c>
      <c r="M49" s="108" t="s">
        <v>502</v>
      </c>
    </row>
    <row r="50" spans="2:13" ht="27.75" customHeight="1" x14ac:dyDescent="0.15">
      <c r="B50" s="1285" t="s">
        <v>40</v>
      </c>
      <c r="C50" s="1286"/>
      <c r="D50" s="111"/>
      <c r="E50" s="1280" t="s">
        <v>41</v>
      </c>
      <c r="F50" s="1280"/>
      <c r="G50" s="1280"/>
      <c r="H50" s="1281"/>
      <c r="I50" s="106">
        <v>9960</v>
      </c>
      <c r="J50" s="107">
        <v>8946</v>
      </c>
      <c r="K50" s="107">
        <v>9141</v>
      </c>
      <c r="L50" s="107">
        <v>9528</v>
      </c>
      <c r="M50" s="108">
        <v>11196</v>
      </c>
    </row>
    <row r="51" spans="2:13" ht="27.75" customHeight="1" x14ac:dyDescent="0.15">
      <c r="B51" s="1274"/>
      <c r="C51" s="1275"/>
      <c r="D51" s="105"/>
      <c r="E51" s="1280" t="s">
        <v>42</v>
      </c>
      <c r="F51" s="1280"/>
      <c r="G51" s="1280"/>
      <c r="H51" s="1281"/>
      <c r="I51" s="106">
        <v>7856</v>
      </c>
      <c r="J51" s="107">
        <v>6806</v>
      </c>
      <c r="K51" s="107">
        <v>6669</v>
      </c>
      <c r="L51" s="107">
        <v>6439</v>
      </c>
      <c r="M51" s="108">
        <v>6196</v>
      </c>
    </row>
    <row r="52" spans="2:13" ht="27.75" customHeight="1" x14ac:dyDescent="0.15">
      <c r="B52" s="1276"/>
      <c r="C52" s="1277"/>
      <c r="D52" s="105"/>
      <c r="E52" s="1280" t="s">
        <v>43</v>
      </c>
      <c r="F52" s="1280"/>
      <c r="G52" s="1280"/>
      <c r="H52" s="1281"/>
      <c r="I52" s="106">
        <v>37281</v>
      </c>
      <c r="J52" s="107">
        <v>37171</v>
      </c>
      <c r="K52" s="107">
        <v>36801</v>
      </c>
      <c r="L52" s="107">
        <v>36056</v>
      </c>
      <c r="M52" s="108">
        <v>35251</v>
      </c>
    </row>
    <row r="53" spans="2:13" ht="27.75" customHeight="1" thickBot="1" x14ac:dyDescent="0.2">
      <c r="B53" s="1287" t="s">
        <v>44</v>
      </c>
      <c r="C53" s="1288"/>
      <c r="D53" s="112"/>
      <c r="E53" s="1289" t="s">
        <v>45</v>
      </c>
      <c r="F53" s="1289"/>
      <c r="G53" s="1289"/>
      <c r="H53" s="1290"/>
      <c r="I53" s="113">
        <v>2157</v>
      </c>
      <c r="J53" s="114">
        <v>4833</v>
      </c>
      <c r="K53" s="114">
        <v>4424</v>
      </c>
      <c r="L53" s="114">
        <v>3364</v>
      </c>
      <c r="M53" s="115">
        <v>771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d8bUt8TrRbmwHiZiaqmmgbqI4ifFxMsO3LuS8B1tXrvaoGtdMlUURvTj3TtI00ohWm8KrQA0eGqeSOJjKOKhA==" saltValue="OM4XqvAZ1FBmsWAF2Cbj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400" t="s">
        <v>590</v>
      </c>
    </row>
    <row r="54" spans="2:8" ht="29.25" customHeight="1" thickBot="1" x14ac:dyDescent="0.25">
      <c r="B54" s="401" t="s">
        <v>1</v>
      </c>
      <c r="C54" s="402"/>
      <c r="D54" s="402"/>
      <c r="E54" s="403" t="s">
        <v>2</v>
      </c>
      <c r="F54" s="404" t="s">
        <v>546</v>
      </c>
      <c r="G54" s="404" t="s">
        <v>547</v>
      </c>
      <c r="H54" s="405" t="s">
        <v>548</v>
      </c>
    </row>
    <row r="55" spans="2:8" ht="52.5" customHeight="1" x14ac:dyDescent="0.15">
      <c r="B55" s="406"/>
      <c r="C55" s="1299" t="s">
        <v>47</v>
      </c>
      <c r="D55" s="1299"/>
      <c r="E55" s="1300"/>
      <c r="F55" s="407">
        <v>4143</v>
      </c>
      <c r="G55" s="407">
        <v>4181</v>
      </c>
      <c r="H55" s="408">
        <v>4550</v>
      </c>
    </row>
    <row r="56" spans="2:8" ht="52.5" customHeight="1" x14ac:dyDescent="0.15">
      <c r="B56" s="409"/>
      <c r="C56" s="1301" t="s">
        <v>591</v>
      </c>
      <c r="D56" s="1301"/>
      <c r="E56" s="1302"/>
      <c r="F56" s="410" t="s">
        <v>502</v>
      </c>
      <c r="G56" s="410" t="s">
        <v>502</v>
      </c>
      <c r="H56" s="411" t="s">
        <v>502</v>
      </c>
    </row>
    <row r="57" spans="2:8" ht="53.25" customHeight="1" x14ac:dyDescent="0.15">
      <c r="B57" s="409"/>
      <c r="C57" s="1303" t="s">
        <v>48</v>
      </c>
      <c r="D57" s="1303"/>
      <c r="E57" s="1304"/>
      <c r="F57" s="412">
        <v>3471</v>
      </c>
      <c r="G57" s="412">
        <v>3607</v>
      </c>
      <c r="H57" s="413">
        <v>4290</v>
      </c>
    </row>
    <row r="58" spans="2:8" ht="45.75" customHeight="1" x14ac:dyDescent="0.15">
      <c r="B58" s="414"/>
      <c r="C58" s="1291" t="s">
        <v>592</v>
      </c>
      <c r="D58" s="1292"/>
      <c r="E58" s="1293"/>
      <c r="F58" s="415"/>
      <c r="G58" s="415"/>
      <c r="H58" s="416"/>
    </row>
    <row r="59" spans="2:8" ht="45.75" customHeight="1" x14ac:dyDescent="0.15">
      <c r="B59" s="414"/>
      <c r="C59" s="1291" t="s">
        <v>592</v>
      </c>
      <c r="D59" s="1292"/>
      <c r="E59" s="1293"/>
      <c r="F59" s="415"/>
      <c r="G59" s="415"/>
      <c r="H59" s="416"/>
    </row>
    <row r="60" spans="2:8" ht="45.75" customHeight="1" x14ac:dyDescent="0.15">
      <c r="B60" s="414"/>
      <c r="C60" s="1291" t="s">
        <v>592</v>
      </c>
      <c r="D60" s="1292"/>
      <c r="E60" s="1293"/>
      <c r="F60" s="415"/>
      <c r="G60" s="415"/>
      <c r="H60" s="416"/>
    </row>
    <row r="61" spans="2:8" ht="45.75" customHeight="1" x14ac:dyDescent="0.15">
      <c r="B61" s="414"/>
      <c r="C61" s="1291" t="s">
        <v>592</v>
      </c>
      <c r="D61" s="1292"/>
      <c r="E61" s="1293"/>
      <c r="F61" s="415"/>
      <c r="G61" s="415"/>
      <c r="H61" s="416"/>
    </row>
    <row r="62" spans="2:8" ht="45.75" customHeight="1" thickBot="1" x14ac:dyDescent="0.2">
      <c r="B62" s="417"/>
      <c r="C62" s="1294" t="s">
        <v>592</v>
      </c>
      <c r="D62" s="1295"/>
      <c r="E62" s="1296"/>
      <c r="F62" s="418"/>
      <c r="G62" s="418"/>
      <c r="H62" s="419"/>
    </row>
    <row r="63" spans="2:8" ht="52.5" customHeight="1" thickBot="1" x14ac:dyDescent="0.2">
      <c r="B63" s="420"/>
      <c r="C63" s="1297" t="s">
        <v>593</v>
      </c>
      <c r="D63" s="1297"/>
      <c r="E63" s="1298"/>
      <c r="F63" s="421">
        <v>7615</v>
      </c>
      <c r="G63" s="421">
        <v>7787</v>
      </c>
      <c r="H63" s="422">
        <v>8840</v>
      </c>
    </row>
    <row r="64" spans="2:8" ht="15" customHeight="1" x14ac:dyDescent="0.15"/>
    <row r="65" ht="0" hidden="1" customHeight="1" x14ac:dyDescent="0.15"/>
    <row r="66" ht="0" hidden="1" customHeight="1" x14ac:dyDescent="0.15"/>
  </sheetData>
  <sheetProtection algorithmName="SHA-512" hashValue="fbotx55osIIry1J2s9n7ndMTnZrNHW656mz+d5Ljw2Sl+t8PgD865aRnzWSvZE7xVyMEz/YxU/e+5yfgOVeMLQ==" saltValue="04ZUOpal+jVY9m0RoMip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64" customWidth="1"/>
    <col min="2" max="107" width="2.5" style="364" customWidth="1"/>
    <col min="108" max="108" width="6.125" style="372" customWidth="1"/>
    <col min="109" max="109" width="5.875" style="371" customWidth="1"/>
    <col min="110" max="110" width="19.125" style="364" hidden="1"/>
    <col min="111" max="115" width="12.625" style="364" hidden="1"/>
    <col min="116" max="349" width="8.625" style="364" hidden="1"/>
    <col min="350" max="355" width="14.875" style="364" hidden="1"/>
    <col min="356" max="357" width="15.875" style="364" hidden="1"/>
    <col min="358" max="363" width="16.125" style="364" hidden="1"/>
    <col min="364" max="364" width="6.125" style="364" hidden="1"/>
    <col min="365" max="365" width="3" style="364" hidden="1"/>
    <col min="366" max="605" width="8.625" style="364" hidden="1"/>
    <col min="606" max="611" width="14.875" style="364" hidden="1"/>
    <col min="612" max="613" width="15.875" style="364" hidden="1"/>
    <col min="614" max="619" width="16.125" style="364" hidden="1"/>
    <col min="620" max="620" width="6.125" style="364" hidden="1"/>
    <col min="621" max="621" width="3" style="364" hidden="1"/>
    <col min="622" max="861" width="8.625" style="364" hidden="1"/>
    <col min="862" max="867" width="14.875" style="364" hidden="1"/>
    <col min="868" max="869" width="15.875" style="364" hidden="1"/>
    <col min="870" max="875" width="16.125" style="364" hidden="1"/>
    <col min="876" max="876" width="6.125" style="364" hidden="1"/>
    <col min="877" max="877" width="3" style="364" hidden="1"/>
    <col min="878" max="1117" width="8.625" style="364" hidden="1"/>
    <col min="1118" max="1123" width="14.875" style="364" hidden="1"/>
    <col min="1124" max="1125" width="15.875" style="364" hidden="1"/>
    <col min="1126" max="1131" width="16.125" style="364" hidden="1"/>
    <col min="1132" max="1132" width="6.125" style="364" hidden="1"/>
    <col min="1133" max="1133" width="3" style="364" hidden="1"/>
    <col min="1134" max="1373" width="8.625" style="364" hidden="1"/>
    <col min="1374" max="1379" width="14.875" style="364" hidden="1"/>
    <col min="1380" max="1381" width="15.875" style="364" hidden="1"/>
    <col min="1382" max="1387" width="16.125" style="364" hidden="1"/>
    <col min="1388" max="1388" width="6.125" style="364" hidden="1"/>
    <col min="1389" max="1389" width="3" style="364" hidden="1"/>
    <col min="1390" max="1629" width="8.625" style="364" hidden="1"/>
    <col min="1630" max="1635" width="14.875" style="364" hidden="1"/>
    <col min="1636" max="1637" width="15.875" style="364" hidden="1"/>
    <col min="1638" max="1643" width="16.125" style="364" hidden="1"/>
    <col min="1644" max="1644" width="6.125" style="364" hidden="1"/>
    <col min="1645" max="1645" width="3" style="364" hidden="1"/>
    <col min="1646" max="1885" width="8.625" style="364" hidden="1"/>
    <col min="1886" max="1891" width="14.875" style="364" hidden="1"/>
    <col min="1892" max="1893" width="15.875" style="364" hidden="1"/>
    <col min="1894" max="1899" width="16.125" style="364" hidden="1"/>
    <col min="1900" max="1900" width="6.125" style="364" hidden="1"/>
    <col min="1901" max="1901" width="3" style="364" hidden="1"/>
    <col min="1902" max="2141" width="8.625" style="364" hidden="1"/>
    <col min="2142" max="2147" width="14.875" style="364" hidden="1"/>
    <col min="2148" max="2149" width="15.875" style="364" hidden="1"/>
    <col min="2150" max="2155" width="16.125" style="364" hidden="1"/>
    <col min="2156" max="2156" width="6.125" style="364" hidden="1"/>
    <col min="2157" max="2157" width="3" style="364" hidden="1"/>
    <col min="2158" max="2397" width="8.625" style="364" hidden="1"/>
    <col min="2398" max="2403" width="14.875" style="364" hidden="1"/>
    <col min="2404" max="2405" width="15.875" style="364" hidden="1"/>
    <col min="2406" max="2411" width="16.125" style="364" hidden="1"/>
    <col min="2412" max="2412" width="6.125" style="364" hidden="1"/>
    <col min="2413" max="2413" width="3" style="364" hidden="1"/>
    <col min="2414" max="2653" width="8.625" style="364" hidden="1"/>
    <col min="2654" max="2659" width="14.875" style="364" hidden="1"/>
    <col min="2660" max="2661" width="15.875" style="364" hidden="1"/>
    <col min="2662" max="2667" width="16.125" style="364" hidden="1"/>
    <col min="2668" max="2668" width="6.125" style="364" hidden="1"/>
    <col min="2669" max="2669" width="3" style="364" hidden="1"/>
    <col min="2670" max="2909" width="8.625" style="364" hidden="1"/>
    <col min="2910" max="2915" width="14.875" style="364" hidden="1"/>
    <col min="2916" max="2917" width="15.875" style="364" hidden="1"/>
    <col min="2918" max="2923" width="16.125" style="364" hidden="1"/>
    <col min="2924" max="2924" width="6.125" style="364" hidden="1"/>
    <col min="2925" max="2925" width="3" style="364" hidden="1"/>
    <col min="2926" max="3165" width="8.625" style="364" hidden="1"/>
    <col min="3166" max="3171" width="14.875" style="364" hidden="1"/>
    <col min="3172" max="3173" width="15.875" style="364" hidden="1"/>
    <col min="3174" max="3179" width="16.125" style="364" hidden="1"/>
    <col min="3180" max="3180" width="6.125" style="364" hidden="1"/>
    <col min="3181" max="3181" width="3" style="364" hidden="1"/>
    <col min="3182" max="3421" width="8.625" style="364" hidden="1"/>
    <col min="3422" max="3427" width="14.875" style="364" hidden="1"/>
    <col min="3428" max="3429" width="15.875" style="364" hidden="1"/>
    <col min="3430" max="3435" width="16.125" style="364" hidden="1"/>
    <col min="3436" max="3436" width="6.125" style="364" hidden="1"/>
    <col min="3437" max="3437" width="3" style="364" hidden="1"/>
    <col min="3438" max="3677" width="8.625" style="364" hidden="1"/>
    <col min="3678" max="3683" width="14.875" style="364" hidden="1"/>
    <col min="3684" max="3685" width="15.875" style="364" hidden="1"/>
    <col min="3686" max="3691" width="16.125" style="364" hidden="1"/>
    <col min="3692" max="3692" width="6.125" style="364" hidden="1"/>
    <col min="3693" max="3693" width="3" style="364" hidden="1"/>
    <col min="3694" max="3933" width="8.625" style="364" hidden="1"/>
    <col min="3934" max="3939" width="14.875" style="364" hidden="1"/>
    <col min="3940" max="3941" width="15.875" style="364" hidden="1"/>
    <col min="3942" max="3947" width="16.125" style="364" hidden="1"/>
    <col min="3948" max="3948" width="6.125" style="364" hidden="1"/>
    <col min="3949" max="3949" width="3" style="364" hidden="1"/>
    <col min="3950" max="4189" width="8.625" style="364" hidden="1"/>
    <col min="4190" max="4195" width="14.875" style="364" hidden="1"/>
    <col min="4196" max="4197" width="15.875" style="364" hidden="1"/>
    <col min="4198" max="4203" width="16.125" style="364" hidden="1"/>
    <col min="4204" max="4204" width="6.125" style="364" hidden="1"/>
    <col min="4205" max="4205" width="3" style="364" hidden="1"/>
    <col min="4206" max="4445" width="8.625" style="364" hidden="1"/>
    <col min="4446" max="4451" width="14.875" style="364" hidden="1"/>
    <col min="4452" max="4453" width="15.875" style="364" hidden="1"/>
    <col min="4454" max="4459" width="16.125" style="364" hidden="1"/>
    <col min="4460" max="4460" width="6.125" style="364" hidden="1"/>
    <col min="4461" max="4461" width="3" style="364" hidden="1"/>
    <col min="4462" max="4701" width="8.625" style="364" hidden="1"/>
    <col min="4702" max="4707" width="14.875" style="364" hidden="1"/>
    <col min="4708" max="4709" width="15.875" style="364" hidden="1"/>
    <col min="4710" max="4715" width="16.125" style="364" hidden="1"/>
    <col min="4716" max="4716" width="6.125" style="364" hidden="1"/>
    <col min="4717" max="4717" width="3" style="364" hidden="1"/>
    <col min="4718" max="4957" width="8.625" style="364" hidden="1"/>
    <col min="4958" max="4963" width="14.875" style="364" hidden="1"/>
    <col min="4964" max="4965" width="15.875" style="364" hidden="1"/>
    <col min="4966" max="4971" width="16.125" style="364" hidden="1"/>
    <col min="4972" max="4972" width="6.125" style="364" hidden="1"/>
    <col min="4973" max="4973" width="3" style="364" hidden="1"/>
    <col min="4974" max="5213" width="8.625" style="364" hidden="1"/>
    <col min="5214" max="5219" width="14.875" style="364" hidden="1"/>
    <col min="5220" max="5221" width="15.875" style="364" hidden="1"/>
    <col min="5222" max="5227" width="16.125" style="364" hidden="1"/>
    <col min="5228" max="5228" width="6.125" style="364" hidden="1"/>
    <col min="5229" max="5229" width="3" style="364" hidden="1"/>
    <col min="5230" max="5469" width="8.625" style="364" hidden="1"/>
    <col min="5470" max="5475" width="14.875" style="364" hidden="1"/>
    <col min="5476" max="5477" width="15.875" style="364" hidden="1"/>
    <col min="5478" max="5483" width="16.125" style="364" hidden="1"/>
    <col min="5484" max="5484" width="6.125" style="364" hidden="1"/>
    <col min="5485" max="5485" width="3" style="364" hidden="1"/>
    <col min="5486" max="5725" width="8.625" style="364" hidden="1"/>
    <col min="5726" max="5731" width="14.875" style="364" hidden="1"/>
    <col min="5732" max="5733" width="15.875" style="364" hidden="1"/>
    <col min="5734" max="5739" width="16.125" style="364" hidden="1"/>
    <col min="5740" max="5740" width="6.125" style="364" hidden="1"/>
    <col min="5741" max="5741" width="3" style="364" hidden="1"/>
    <col min="5742" max="5981" width="8.625" style="364" hidden="1"/>
    <col min="5982" max="5987" width="14.875" style="364" hidden="1"/>
    <col min="5988" max="5989" width="15.875" style="364" hidden="1"/>
    <col min="5990" max="5995" width="16.125" style="364" hidden="1"/>
    <col min="5996" max="5996" width="6.125" style="364" hidden="1"/>
    <col min="5997" max="5997" width="3" style="364" hidden="1"/>
    <col min="5998" max="6237" width="8.625" style="364" hidden="1"/>
    <col min="6238" max="6243" width="14.875" style="364" hidden="1"/>
    <col min="6244" max="6245" width="15.875" style="364" hidden="1"/>
    <col min="6246" max="6251" width="16.125" style="364" hidden="1"/>
    <col min="6252" max="6252" width="6.125" style="364" hidden="1"/>
    <col min="6253" max="6253" width="3" style="364" hidden="1"/>
    <col min="6254" max="6493" width="8.625" style="364" hidden="1"/>
    <col min="6494" max="6499" width="14.875" style="364" hidden="1"/>
    <col min="6500" max="6501" width="15.875" style="364" hidden="1"/>
    <col min="6502" max="6507" width="16.125" style="364" hidden="1"/>
    <col min="6508" max="6508" width="6.125" style="364" hidden="1"/>
    <col min="6509" max="6509" width="3" style="364" hidden="1"/>
    <col min="6510" max="6749" width="8.625" style="364" hidden="1"/>
    <col min="6750" max="6755" width="14.875" style="364" hidden="1"/>
    <col min="6756" max="6757" width="15.875" style="364" hidden="1"/>
    <col min="6758" max="6763" width="16.125" style="364" hidden="1"/>
    <col min="6764" max="6764" width="6.125" style="364" hidden="1"/>
    <col min="6765" max="6765" width="3" style="364" hidden="1"/>
    <col min="6766" max="7005" width="8.625" style="364" hidden="1"/>
    <col min="7006" max="7011" width="14.875" style="364" hidden="1"/>
    <col min="7012" max="7013" width="15.875" style="364" hidden="1"/>
    <col min="7014" max="7019" width="16.125" style="364" hidden="1"/>
    <col min="7020" max="7020" width="6.125" style="364" hidden="1"/>
    <col min="7021" max="7021" width="3" style="364" hidden="1"/>
    <col min="7022" max="7261" width="8.625" style="364" hidden="1"/>
    <col min="7262" max="7267" width="14.875" style="364" hidden="1"/>
    <col min="7268" max="7269" width="15.875" style="364" hidden="1"/>
    <col min="7270" max="7275" width="16.125" style="364" hidden="1"/>
    <col min="7276" max="7276" width="6.125" style="364" hidden="1"/>
    <col min="7277" max="7277" width="3" style="364" hidden="1"/>
    <col min="7278" max="7517" width="8.625" style="364" hidden="1"/>
    <col min="7518" max="7523" width="14.875" style="364" hidden="1"/>
    <col min="7524" max="7525" width="15.875" style="364" hidden="1"/>
    <col min="7526" max="7531" width="16.125" style="364" hidden="1"/>
    <col min="7532" max="7532" width="6.125" style="364" hidden="1"/>
    <col min="7533" max="7533" width="3" style="364" hidden="1"/>
    <col min="7534" max="7773" width="8.625" style="364" hidden="1"/>
    <col min="7774" max="7779" width="14.875" style="364" hidden="1"/>
    <col min="7780" max="7781" width="15.875" style="364" hidden="1"/>
    <col min="7782" max="7787" width="16.125" style="364" hidden="1"/>
    <col min="7788" max="7788" width="6.125" style="364" hidden="1"/>
    <col min="7789" max="7789" width="3" style="364" hidden="1"/>
    <col min="7790" max="8029" width="8.625" style="364" hidden="1"/>
    <col min="8030" max="8035" width="14.875" style="364" hidden="1"/>
    <col min="8036" max="8037" width="15.875" style="364" hidden="1"/>
    <col min="8038" max="8043" width="16.125" style="364" hidden="1"/>
    <col min="8044" max="8044" width="6.125" style="364" hidden="1"/>
    <col min="8045" max="8045" width="3" style="364" hidden="1"/>
    <col min="8046" max="8285" width="8.625" style="364" hidden="1"/>
    <col min="8286" max="8291" width="14.875" style="364" hidden="1"/>
    <col min="8292" max="8293" width="15.875" style="364" hidden="1"/>
    <col min="8294" max="8299" width="16.125" style="364" hidden="1"/>
    <col min="8300" max="8300" width="6.125" style="364" hidden="1"/>
    <col min="8301" max="8301" width="3" style="364" hidden="1"/>
    <col min="8302" max="8541" width="8.625" style="364" hidden="1"/>
    <col min="8542" max="8547" width="14.875" style="364" hidden="1"/>
    <col min="8548" max="8549" width="15.875" style="364" hidden="1"/>
    <col min="8550" max="8555" width="16.125" style="364" hidden="1"/>
    <col min="8556" max="8556" width="6.125" style="364" hidden="1"/>
    <col min="8557" max="8557" width="3" style="364" hidden="1"/>
    <col min="8558" max="8797" width="8.625" style="364" hidden="1"/>
    <col min="8798" max="8803" width="14.875" style="364" hidden="1"/>
    <col min="8804" max="8805" width="15.875" style="364" hidden="1"/>
    <col min="8806" max="8811" width="16.125" style="364" hidden="1"/>
    <col min="8812" max="8812" width="6.125" style="364" hidden="1"/>
    <col min="8813" max="8813" width="3" style="364" hidden="1"/>
    <col min="8814" max="9053" width="8.625" style="364" hidden="1"/>
    <col min="9054" max="9059" width="14.875" style="364" hidden="1"/>
    <col min="9060" max="9061" width="15.875" style="364" hidden="1"/>
    <col min="9062" max="9067" width="16.125" style="364" hidden="1"/>
    <col min="9068" max="9068" width="6.125" style="364" hidden="1"/>
    <col min="9069" max="9069" width="3" style="364" hidden="1"/>
    <col min="9070" max="9309" width="8.625" style="364" hidden="1"/>
    <col min="9310" max="9315" width="14.875" style="364" hidden="1"/>
    <col min="9316" max="9317" width="15.875" style="364" hidden="1"/>
    <col min="9318" max="9323" width="16.125" style="364" hidden="1"/>
    <col min="9324" max="9324" width="6.125" style="364" hidden="1"/>
    <col min="9325" max="9325" width="3" style="364" hidden="1"/>
    <col min="9326" max="9565" width="8.625" style="364" hidden="1"/>
    <col min="9566" max="9571" width="14.875" style="364" hidden="1"/>
    <col min="9572" max="9573" width="15.875" style="364" hidden="1"/>
    <col min="9574" max="9579" width="16.125" style="364" hidden="1"/>
    <col min="9580" max="9580" width="6.125" style="364" hidden="1"/>
    <col min="9581" max="9581" width="3" style="364" hidden="1"/>
    <col min="9582" max="9821" width="8.625" style="364" hidden="1"/>
    <col min="9822" max="9827" width="14.875" style="364" hidden="1"/>
    <col min="9828" max="9829" width="15.875" style="364" hidden="1"/>
    <col min="9830" max="9835" width="16.125" style="364" hidden="1"/>
    <col min="9836" max="9836" width="6.125" style="364" hidden="1"/>
    <col min="9837" max="9837" width="3" style="364" hidden="1"/>
    <col min="9838" max="10077" width="8.625" style="364" hidden="1"/>
    <col min="10078" max="10083" width="14.875" style="364" hidden="1"/>
    <col min="10084" max="10085" width="15.875" style="364" hidden="1"/>
    <col min="10086" max="10091" width="16.125" style="364" hidden="1"/>
    <col min="10092" max="10092" width="6.125" style="364" hidden="1"/>
    <col min="10093" max="10093" width="3" style="364" hidden="1"/>
    <col min="10094" max="10333" width="8.625" style="364" hidden="1"/>
    <col min="10334" max="10339" width="14.875" style="364" hidden="1"/>
    <col min="10340" max="10341" width="15.875" style="364" hidden="1"/>
    <col min="10342" max="10347" width="16.125" style="364" hidden="1"/>
    <col min="10348" max="10348" width="6.125" style="364" hidden="1"/>
    <col min="10349" max="10349" width="3" style="364" hidden="1"/>
    <col min="10350" max="10589" width="8.625" style="364" hidden="1"/>
    <col min="10590" max="10595" width="14.875" style="364" hidden="1"/>
    <col min="10596" max="10597" width="15.875" style="364" hidden="1"/>
    <col min="10598" max="10603" width="16.125" style="364" hidden="1"/>
    <col min="10604" max="10604" width="6.125" style="364" hidden="1"/>
    <col min="10605" max="10605" width="3" style="364" hidden="1"/>
    <col min="10606" max="10845" width="8.625" style="364" hidden="1"/>
    <col min="10846" max="10851" width="14.875" style="364" hidden="1"/>
    <col min="10852" max="10853" width="15.875" style="364" hidden="1"/>
    <col min="10854" max="10859" width="16.125" style="364" hidden="1"/>
    <col min="10860" max="10860" width="6.125" style="364" hidden="1"/>
    <col min="10861" max="10861" width="3" style="364" hidden="1"/>
    <col min="10862" max="11101" width="8.625" style="364" hidden="1"/>
    <col min="11102" max="11107" width="14.875" style="364" hidden="1"/>
    <col min="11108" max="11109" width="15.875" style="364" hidden="1"/>
    <col min="11110" max="11115" width="16.125" style="364" hidden="1"/>
    <col min="11116" max="11116" width="6.125" style="364" hidden="1"/>
    <col min="11117" max="11117" width="3" style="364" hidden="1"/>
    <col min="11118" max="11357" width="8.625" style="364" hidden="1"/>
    <col min="11358" max="11363" width="14.875" style="364" hidden="1"/>
    <col min="11364" max="11365" width="15.875" style="364" hidden="1"/>
    <col min="11366" max="11371" width="16.125" style="364" hidden="1"/>
    <col min="11372" max="11372" width="6.125" style="364" hidden="1"/>
    <col min="11373" max="11373" width="3" style="364" hidden="1"/>
    <col min="11374" max="11613" width="8.625" style="364" hidden="1"/>
    <col min="11614" max="11619" width="14.875" style="364" hidden="1"/>
    <col min="11620" max="11621" width="15.875" style="364" hidden="1"/>
    <col min="11622" max="11627" width="16.125" style="364" hidden="1"/>
    <col min="11628" max="11628" width="6.125" style="364" hidden="1"/>
    <col min="11629" max="11629" width="3" style="364" hidden="1"/>
    <col min="11630" max="11869" width="8.625" style="364" hidden="1"/>
    <col min="11870" max="11875" width="14.875" style="364" hidden="1"/>
    <col min="11876" max="11877" width="15.875" style="364" hidden="1"/>
    <col min="11878" max="11883" width="16.125" style="364" hidden="1"/>
    <col min="11884" max="11884" width="6.125" style="364" hidden="1"/>
    <col min="11885" max="11885" width="3" style="364" hidden="1"/>
    <col min="11886" max="12125" width="8.625" style="364" hidden="1"/>
    <col min="12126" max="12131" width="14.875" style="364" hidden="1"/>
    <col min="12132" max="12133" width="15.875" style="364" hidden="1"/>
    <col min="12134" max="12139" width="16.125" style="364" hidden="1"/>
    <col min="12140" max="12140" width="6.125" style="364" hidden="1"/>
    <col min="12141" max="12141" width="3" style="364" hidden="1"/>
    <col min="12142" max="12381" width="8.625" style="364" hidden="1"/>
    <col min="12382" max="12387" width="14.875" style="364" hidden="1"/>
    <col min="12388" max="12389" width="15.875" style="364" hidden="1"/>
    <col min="12390" max="12395" width="16.125" style="364" hidden="1"/>
    <col min="12396" max="12396" width="6.125" style="364" hidden="1"/>
    <col min="12397" max="12397" width="3" style="364" hidden="1"/>
    <col min="12398" max="12637" width="8.625" style="364" hidden="1"/>
    <col min="12638" max="12643" width="14.875" style="364" hidden="1"/>
    <col min="12644" max="12645" width="15.875" style="364" hidden="1"/>
    <col min="12646" max="12651" width="16.125" style="364" hidden="1"/>
    <col min="12652" max="12652" width="6.125" style="364" hidden="1"/>
    <col min="12653" max="12653" width="3" style="364" hidden="1"/>
    <col min="12654" max="12893" width="8.625" style="364" hidden="1"/>
    <col min="12894" max="12899" width="14.875" style="364" hidden="1"/>
    <col min="12900" max="12901" width="15.875" style="364" hidden="1"/>
    <col min="12902" max="12907" width="16.125" style="364" hidden="1"/>
    <col min="12908" max="12908" width="6.125" style="364" hidden="1"/>
    <col min="12909" max="12909" width="3" style="364" hidden="1"/>
    <col min="12910" max="13149" width="8.625" style="364" hidden="1"/>
    <col min="13150" max="13155" width="14.875" style="364" hidden="1"/>
    <col min="13156" max="13157" width="15.875" style="364" hidden="1"/>
    <col min="13158" max="13163" width="16.125" style="364" hidden="1"/>
    <col min="13164" max="13164" width="6.125" style="364" hidden="1"/>
    <col min="13165" max="13165" width="3" style="364" hidden="1"/>
    <col min="13166" max="13405" width="8.625" style="364" hidden="1"/>
    <col min="13406" max="13411" width="14.875" style="364" hidden="1"/>
    <col min="13412" max="13413" width="15.875" style="364" hidden="1"/>
    <col min="13414" max="13419" width="16.125" style="364" hidden="1"/>
    <col min="13420" max="13420" width="6.125" style="364" hidden="1"/>
    <col min="13421" max="13421" width="3" style="364" hidden="1"/>
    <col min="13422" max="13661" width="8.625" style="364" hidden="1"/>
    <col min="13662" max="13667" width="14.875" style="364" hidden="1"/>
    <col min="13668" max="13669" width="15.875" style="364" hidden="1"/>
    <col min="13670" max="13675" width="16.125" style="364" hidden="1"/>
    <col min="13676" max="13676" width="6.125" style="364" hidden="1"/>
    <col min="13677" max="13677" width="3" style="364" hidden="1"/>
    <col min="13678" max="13917" width="8.625" style="364" hidden="1"/>
    <col min="13918" max="13923" width="14.875" style="364" hidden="1"/>
    <col min="13924" max="13925" width="15.875" style="364" hidden="1"/>
    <col min="13926" max="13931" width="16.125" style="364" hidden="1"/>
    <col min="13932" max="13932" width="6.125" style="364" hidden="1"/>
    <col min="13933" max="13933" width="3" style="364" hidden="1"/>
    <col min="13934" max="14173" width="8.625" style="364" hidden="1"/>
    <col min="14174" max="14179" width="14.875" style="364" hidden="1"/>
    <col min="14180" max="14181" width="15.875" style="364" hidden="1"/>
    <col min="14182" max="14187" width="16.125" style="364" hidden="1"/>
    <col min="14188" max="14188" width="6.125" style="364" hidden="1"/>
    <col min="14189" max="14189" width="3" style="364" hidden="1"/>
    <col min="14190" max="14429" width="8.625" style="364" hidden="1"/>
    <col min="14430" max="14435" width="14.875" style="364" hidden="1"/>
    <col min="14436" max="14437" width="15.875" style="364" hidden="1"/>
    <col min="14438" max="14443" width="16.125" style="364" hidden="1"/>
    <col min="14444" max="14444" width="6.125" style="364" hidden="1"/>
    <col min="14445" max="14445" width="3" style="364" hidden="1"/>
    <col min="14446" max="14685" width="8.625" style="364" hidden="1"/>
    <col min="14686" max="14691" width="14.875" style="364" hidden="1"/>
    <col min="14692" max="14693" width="15.875" style="364" hidden="1"/>
    <col min="14694" max="14699" width="16.125" style="364" hidden="1"/>
    <col min="14700" max="14700" width="6.125" style="364" hidden="1"/>
    <col min="14701" max="14701" width="3" style="364" hidden="1"/>
    <col min="14702" max="14941" width="8.625" style="364" hidden="1"/>
    <col min="14942" max="14947" width="14.875" style="364" hidden="1"/>
    <col min="14948" max="14949" width="15.875" style="364" hidden="1"/>
    <col min="14950" max="14955" width="16.125" style="364" hidden="1"/>
    <col min="14956" max="14956" width="6.125" style="364" hidden="1"/>
    <col min="14957" max="14957" width="3" style="364" hidden="1"/>
    <col min="14958" max="15197" width="8.625" style="364" hidden="1"/>
    <col min="15198" max="15203" width="14.875" style="364" hidden="1"/>
    <col min="15204" max="15205" width="15.875" style="364" hidden="1"/>
    <col min="15206" max="15211" width="16.125" style="364" hidden="1"/>
    <col min="15212" max="15212" width="6.125" style="364" hidden="1"/>
    <col min="15213" max="15213" width="3" style="364" hidden="1"/>
    <col min="15214" max="15453" width="8.625" style="364" hidden="1"/>
    <col min="15454" max="15459" width="14.875" style="364" hidden="1"/>
    <col min="15460" max="15461" width="15.875" style="364" hidden="1"/>
    <col min="15462" max="15467" width="16.125" style="364" hidden="1"/>
    <col min="15468" max="15468" width="6.125" style="364" hidden="1"/>
    <col min="15469" max="15469" width="3" style="364" hidden="1"/>
    <col min="15470" max="15709" width="8.625" style="364" hidden="1"/>
    <col min="15710" max="15715" width="14.875" style="364" hidden="1"/>
    <col min="15716" max="15717" width="15.875" style="364" hidden="1"/>
    <col min="15718" max="15723" width="16.125" style="364" hidden="1"/>
    <col min="15724" max="15724" width="6.125" style="364" hidden="1"/>
    <col min="15725" max="15725" width="3" style="364" hidden="1"/>
    <col min="15726" max="15965" width="8.625" style="364" hidden="1"/>
    <col min="15966" max="15971" width="14.875" style="364" hidden="1"/>
    <col min="15972" max="15973" width="15.875" style="364" hidden="1"/>
    <col min="15974" max="15979" width="16.125" style="364" hidden="1"/>
    <col min="15980" max="15980" width="6.125" style="364" hidden="1"/>
    <col min="15981" max="15981" width="3" style="364" hidden="1"/>
    <col min="15982" max="16221" width="8.625" style="364" hidden="1"/>
    <col min="16222" max="16227" width="14.875" style="364" hidden="1"/>
    <col min="16228" max="16229" width="15.875" style="364" hidden="1"/>
    <col min="16230" max="16235" width="16.125" style="364" hidden="1"/>
    <col min="16236" max="16236" width="6.125" style="364" hidden="1"/>
    <col min="16237" max="16237" width="3" style="364" hidden="1"/>
    <col min="16238" max="16384" width="8.625" style="364" hidden="1"/>
  </cols>
  <sheetData>
    <row r="1" spans="1:143" ht="42.75" customHeight="1" x14ac:dyDescent="0.15">
      <c r="A1" s="362"/>
      <c r="B1" s="363"/>
      <c r="DD1" s="364"/>
      <c r="DE1" s="364"/>
    </row>
    <row r="2" spans="1:143"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43"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43" s="267"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268"/>
      <c r="DG4" s="268"/>
      <c r="DH4" s="268"/>
      <c r="DI4" s="268"/>
      <c r="DJ4" s="268"/>
      <c r="DK4" s="268"/>
      <c r="DL4" s="268"/>
      <c r="DM4" s="268"/>
      <c r="DN4" s="268"/>
      <c r="DO4" s="268"/>
      <c r="DP4" s="268"/>
      <c r="DQ4" s="268"/>
      <c r="DR4" s="268"/>
      <c r="DS4" s="268"/>
      <c r="DT4" s="268"/>
      <c r="DU4" s="268"/>
      <c r="DV4" s="268"/>
      <c r="DW4" s="268"/>
    </row>
    <row r="5" spans="1:143" s="267"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268"/>
      <c r="DG5" s="268"/>
      <c r="DH5" s="268"/>
      <c r="DI5" s="268"/>
      <c r="DJ5" s="268"/>
      <c r="DK5" s="268"/>
      <c r="DL5" s="268"/>
      <c r="DM5" s="268"/>
      <c r="DN5" s="268"/>
      <c r="DO5" s="268"/>
      <c r="DP5" s="268"/>
      <c r="DQ5" s="268"/>
      <c r="DR5" s="268"/>
      <c r="DS5" s="268"/>
      <c r="DT5" s="268"/>
      <c r="DU5" s="268"/>
      <c r="DV5" s="268"/>
      <c r="DW5" s="268"/>
    </row>
    <row r="6" spans="1:143" s="267"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268"/>
      <c r="DG6" s="268"/>
      <c r="DH6" s="268"/>
      <c r="DI6" s="268"/>
      <c r="DJ6" s="268"/>
      <c r="DK6" s="268"/>
      <c r="DL6" s="268"/>
      <c r="DM6" s="268"/>
      <c r="DN6" s="268"/>
      <c r="DO6" s="268"/>
      <c r="DP6" s="268"/>
      <c r="DQ6" s="268"/>
      <c r="DR6" s="268"/>
      <c r="DS6" s="268"/>
      <c r="DT6" s="268"/>
      <c r="DU6" s="268"/>
      <c r="DV6" s="268"/>
      <c r="DW6" s="268"/>
    </row>
    <row r="7" spans="1:143" s="267"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c r="DF7" s="268"/>
      <c r="DG7" s="268"/>
      <c r="DH7" s="268"/>
      <c r="DI7" s="268"/>
      <c r="DJ7" s="268"/>
      <c r="DK7" s="268"/>
      <c r="DL7" s="268"/>
      <c r="DM7" s="268"/>
      <c r="DN7" s="268"/>
      <c r="DO7" s="268"/>
      <c r="DP7" s="268"/>
      <c r="DQ7" s="268"/>
      <c r="DR7" s="268"/>
      <c r="DS7" s="268"/>
      <c r="DT7" s="268"/>
      <c r="DU7" s="268"/>
      <c r="DV7" s="268"/>
      <c r="DW7" s="268"/>
    </row>
    <row r="8" spans="1:143" s="267"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c r="DF8" s="268"/>
      <c r="DG8" s="268"/>
      <c r="DH8" s="268"/>
      <c r="DI8" s="268"/>
      <c r="DJ8" s="268"/>
      <c r="DK8" s="268"/>
      <c r="DL8" s="268"/>
      <c r="DM8" s="268"/>
      <c r="DN8" s="268"/>
      <c r="DO8" s="268"/>
      <c r="DP8" s="268"/>
      <c r="DQ8" s="268"/>
      <c r="DR8" s="268"/>
      <c r="DS8" s="268"/>
      <c r="DT8" s="268"/>
      <c r="DU8" s="268"/>
      <c r="DV8" s="268"/>
      <c r="DW8" s="268"/>
    </row>
    <row r="9" spans="1:143" s="267"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c r="DF9" s="268"/>
      <c r="DG9" s="268"/>
      <c r="DH9" s="268"/>
      <c r="DI9" s="268"/>
      <c r="DJ9" s="268"/>
      <c r="DK9" s="268"/>
      <c r="DL9" s="268"/>
      <c r="DM9" s="268"/>
      <c r="DN9" s="268"/>
      <c r="DO9" s="268"/>
      <c r="DP9" s="268"/>
      <c r="DQ9" s="268"/>
      <c r="DR9" s="268"/>
      <c r="DS9" s="268"/>
      <c r="DT9" s="268"/>
      <c r="DU9" s="268"/>
      <c r="DV9" s="268"/>
      <c r="DW9" s="268"/>
    </row>
    <row r="10" spans="1:143" s="267"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268"/>
      <c r="DG10" s="268"/>
      <c r="DH10" s="268"/>
      <c r="DI10" s="268"/>
      <c r="DJ10" s="268"/>
      <c r="DK10" s="268"/>
      <c r="DL10" s="268"/>
      <c r="DM10" s="268"/>
      <c r="DN10" s="268"/>
      <c r="DO10" s="268"/>
      <c r="DP10" s="268"/>
      <c r="DQ10" s="268"/>
      <c r="DR10" s="268"/>
      <c r="DS10" s="268"/>
      <c r="DT10" s="268"/>
      <c r="DU10" s="268"/>
      <c r="DV10" s="268"/>
      <c r="DW10" s="268"/>
      <c r="EM10" s="267" t="s">
        <v>576</v>
      </c>
    </row>
    <row r="11" spans="1:143" s="267"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268"/>
      <c r="DG11" s="268"/>
      <c r="DH11" s="268"/>
      <c r="DI11" s="268"/>
      <c r="DJ11" s="268"/>
      <c r="DK11" s="268"/>
      <c r="DL11" s="268"/>
      <c r="DM11" s="268"/>
      <c r="DN11" s="268"/>
      <c r="DO11" s="268"/>
      <c r="DP11" s="268"/>
      <c r="DQ11" s="268"/>
      <c r="DR11" s="268"/>
      <c r="DS11" s="268"/>
      <c r="DT11" s="268"/>
      <c r="DU11" s="268"/>
      <c r="DV11" s="268"/>
      <c r="DW11" s="268"/>
    </row>
    <row r="12" spans="1:143" s="267"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268"/>
      <c r="DG12" s="268"/>
      <c r="DH12" s="268"/>
      <c r="DI12" s="268"/>
      <c r="DJ12" s="268"/>
      <c r="DK12" s="268"/>
      <c r="DL12" s="268"/>
      <c r="DM12" s="268"/>
      <c r="DN12" s="268"/>
      <c r="DO12" s="268"/>
      <c r="DP12" s="268"/>
      <c r="DQ12" s="268"/>
      <c r="DR12" s="268"/>
      <c r="DS12" s="268"/>
      <c r="DT12" s="268"/>
      <c r="DU12" s="268"/>
      <c r="DV12" s="268"/>
      <c r="DW12" s="268"/>
      <c r="EM12" s="267" t="s">
        <v>576</v>
      </c>
    </row>
    <row r="13" spans="1:143" s="267"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268"/>
      <c r="DG13" s="268"/>
      <c r="DH13" s="268"/>
      <c r="DI13" s="268"/>
      <c r="DJ13" s="268"/>
      <c r="DK13" s="268"/>
      <c r="DL13" s="268"/>
      <c r="DM13" s="268"/>
      <c r="DN13" s="268"/>
      <c r="DO13" s="268"/>
      <c r="DP13" s="268"/>
      <c r="DQ13" s="268"/>
      <c r="DR13" s="268"/>
      <c r="DS13" s="268"/>
      <c r="DT13" s="268"/>
      <c r="DU13" s="268"/>
      <c r="DV13" s="268"/>
      <c r="DW13" s="268"/>
    </row>
    <row r="14" spans="1:143" s="267"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268"/>
      <c r="DG14" s="268"/>
      <c r="DH14" s="268"/>
      <c r="DI14" s="268"/>
      <c r="DJ14" s="268"/>
      <c r="DK14" s="268"/>
      <c r="DL14" s="268"/>
      <c r="DM14" s="268"/>
      <c r="DN14" s="268"/>
      <c r="DO14" s="268"/>
      <c r="DP14" s="268"/>
      <c r="DQ14" s="268"/>
      <c r="DR14" s="268"/>
      <c r="DS14" s="268"/>
      <c r="DT14" s="268"/>
      <c r="DU14" s="268"/>
      <c r="DV14" s="268"/>
      <c r="DW14" s="268"/>
    </row>
    <row r="15" spans="1:143" s="267"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268"/>
      <c r="DG15" s="268"/>
      <c r="DH15" s="268"/>
      <c r="DI15" s="268"/>
      <c r="DJ15" s="268"/>
      <c r="DK15" s="268"/>
      <c r="DL15" s="268"/>
      <c r="DM15" s="268"/>
      <c r="DN15" s="268"/>
      <c r="DO15" s="268"/>
      <c r="DP15" s="268"/>
      <c r="DQ15" s="268"/>
      <c r="DR15" s="268"/>
      <c r="DS15" s="268"/>
      <c r="DT15" s="268"/>
      <c r="DU15" s="268"/>
      <c r="DV15" s="268"/>
      <c r="DW15" s="268"/>
    </row>
    <row r="16" spans="1:143" s="267"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268"/>
      <c r="DG16" s="268"/>
      <c r="DH16" s="268"/>
      <c r="DI16" s="268"/>
      <c r="DJ16" s="268"/>
      <c r="DK16" s="268"/>
      <c r="DL16" s="268"/>
      <c r="DM16" s="268"/>
      <c r="DN16" s="268"/>
      <c r="DO16" s="268"/>
      <c r="DP16" s="268"/>
      <c r="DQ16" s="268"/>
      <c r="DR16" s="268"/>
      <c r="DS16" s="268"/>
      <c r="DT16" s="268"/>
      <c r="DU16" s="268"/>
      <c r="DV16" s="268"/>
      <c r="DW16" s="268"/>
    </row>
    <row r="17" spans="1:351" s="267"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268"/>
      <c r="DG17" s="268"/>
      <c r="DH17" s="268"/>
      <c r="DI17" s="268"/>
      <c r="DJ17" s="268"/>
      <c r="DK17" s="268"/>
      <c r="DL17" s="268"/>
      <c r="DM17" s="268"/>
      <c r="DN17" s="268"/>
      <c r="DO17" s="268"/>
      <c r="DP17" s="268"/>
      <c r="DQ17" s="268"/>
      <c r="DR17" s="268"/>
      <c r="DS17" s="268"/>
      <c r="DT17" s="268"/>
      <c r="DU17" s="268"/>
      <c r="DV17" s="268"/>
      <c r="DW17" s="268"/>
    </row>
    <row r="18" spans="1:351" s="267"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268"/>
      <c r="DG18" s="268"/>
      <c r="DH18" s="268"/>
      <c r="DI18" s="268"/>
      <c r="DJ18" s="268"/>
      <c r="DK18" s="268"/>
      <c r="DL18" s="268"/>
      <c r="DM18" s="268"/>
      <c r="DN18" s="268"/>
      <c r="DO18" s="268"/>
      <c r="DP18" s="268"/>
      <c r="DQ18" s="268"/>
      <c r="DR18" s="268"/>
      <c r="DS18" s="268"/>
      <c r="DT18" s="268"/>
      <c r="DU18" s="268"/>
      <c r="DV18" s="268"/>
      <c r="DW18" s="268"/>
    </row>
    <row r="19" spans="1:351" x14ac:dyDescent="0.15">
      <c r="DD19" s="364"/>
      <c r="DE19" s="364"/>
    </row>
    <row r="20" spans="1:351" x14ac:dyDescent="0.15">
      <c r="DD20" s="364"/>
      <c r="DE20" s="364"/>
    </row>
    <row r="21" spans="1:351" ht="17.25"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c r="MM21" s="370"/>
    </row>
    <row r="22" spans="1:351" ht="17.25" x14ac:dyDescent="0.15">
      <c r="B22" s="371"/>
      <c r="MM22" s="370"/>
    </row>
    <row r="23" spans="1:351" x14ac:dyDescent="0.15">
      <c r="B23" s="371"/>
    </row>
    <row r="24" spans="1:351" x14ac:dyDescent="0.15">
      <c r="B24" s="371"/>
    </row>
    <row r="25" spans="1:351" x14ac:dyDescent="0.15">
      <c r="B25" s="371"/>
    </row>
    <row r="26" spans="1:351" x14ac:dyDescent="0.15">
      <c r="B26" s="371"/>
    </row>
    <row r="27" spans="1:351" x14ac:dyDescent="0.15">
      <c r="B27" s="371"/>
    </row>
    <row r="28" spans="1:351" x14ac:dyDescent="0.15">
      <c r="B28" s="371"/>
    </row>
    <row r="29" spans="1:351" x14ac:dyDescent="0.15">
      <c r="B29" s="371"/>
    </row>
    <row r="30" spans="1:351" x14ac:dyDescent="0.15">
      <c r="B30" s="371"/>
    </row>
    <row r="31" spans="1:351" x14ac:dyDescent="0.15">
      <c r="B31" s="371"/>
    </row>
    <row r="32" spans="1:351" x14ac:dyDescent="0.15">
      <c r="B32" s="371"/>
    </row>
    <row r="33" spans="2:109" x14ac:dyDescent="0.15">
      <c r="B33" s="371"/>
    </row>
    <row r="34" spans="2:109" x14ac:dyDescent="0.15">
      <c r="B34" s="371"/>
    </row>
    <row r="35" spans="2:109" x14ac:dyDescent="0.15">
      <c r="B35" s="371"/>
    </row>
    <row r="36" spans="2:109" x14ac:dyDescent="0.15">
      <c r="B36" s="371"/>
    </row>
    <row r="37" spans="2:109" x14ac:dyDescent="0.15">
      <c r="B37" s="371"/>
    </row>
    <row r="38" spans="2:109" x14ac:dyDescent="0.15">
      <c r="B38" s="371"/>
    </row>
    <row r="39" spans="2:109" x14ac:dyDescent="0.15">
      <c r="B39" s="373"/>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5"/>
    </row>
    <row r="40" spans="2:109" x14ac:dyDescent="0.15">
      <c r="B40" s="376"/>
      <c r="DD40" s="376"/>
      <c r="DE40" s="364"/>
    </row>
    <row r="41" spans="2:109" ht="17.25" x14ac:dyDescent="0.15">
      <c r="B41" s="377" t="s">
        <v>577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1"/>
      <c r="G42" s="378"/>
      <c r="I42" s="379"/>
      <c r="J42" s="379"/>
      <c r="K42" s="379"/>
      <c r="AM42" s="378"/>
      <c r="AN42" s="378" t="s">
        <v>578</v>
      </c>
      <c r="AP42" s="379"/>
      <c r="AQ42" s="379"/>
      <c r="AR42" s="379"/>
      <c r="AY42" s="378"/>
      <c r="BA42" s="379"/>
      <c r="BB42" s="379"/>
      <c r="BC42" s="379"/>
      <c r="BK42" s="378"/>
      <c r="BM42" s="379"/>
      <c r="BN42" s="379"/>
      <c r="BO42" s="379"/>
      <c r="BW42" s="378"/>
      <c r="BY42" s="379"/>
      <c r="BZ42" s="379"/>
      <c r="CA42" s="379"/>
      <c r="CI42" s="378"/>
      <c r="CK42" s="379"/>
      <c r="CL42" s="379"/>
      <c r="CM42" s="379"/>
      <c r="CU42" s="378"/>
      <c r="CW42" s="379"/>
      <c r="CX42" s="379"/>
      <c r="CY42" s="379"/>
    </row>
    <row r="43" spans="2:109" ht="13.5" customHeight="1" x14ac:dyDescent="0.15">
      <c r="B43" s="371"/>
      <c r="AN43" s="1313" t="s">
        <v>579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71"/>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71"/>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71"/>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71"/>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71"/>
      <c r="H48" s="380"/>
      <c r="I48" s="380"/>
      <c r="J48" s="380"/>
      <c r="AN48" s="380"/>
      <c r="AO48" s="380"/>
      <c r="AP48" s="380"/>
      <c r="AZ48" s="380"/>
      <c r="BA48" s="380"/>
      <c r="BB48" s="380"/>
      <c r="BL48" s="380"/>
      <c r="BM48" s="380"/>
      <c r="BN48" s="380"/>
      <c r="BX48" s="380"/>
      <c r="BY48" s="380"/>
      <c r="BZ48" s="380"/>
      <c r="CJ48" s="380"/>
      <c r="CK48" s="380"/>
      <c r="CL48" s="380"/>
      <c r="CV48" s="380"/>
      <c r="CW48" s="380"/>
      <c r="CX48" s="380"/>
    </row>
    <row r="49" spans="1:109" x14ac:dyDescent="0.15">
      <c r="B49" s="371"/>
      <c r="AN49" s="364" t="s">
        <v>580</v>
      </c>
    </row>
    <row r="50" spans="1:109" x14ac:dyDescent="0.15">
      <c r="B50" s="371"/>
      <c r="G50" s="1305"/>
      <c r="H50" s="1305"/>
      <c r="I50" s="1305"/>
      <c r="J50" s="1305"/>
      <c r="K50" s="381"/>
      <c r="L50" s="381"/>
      <c r="M50" s="382"/>
      <c r="N50" s="382"/>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544</v>
      </c>
      <c r="BQ50" s="1311"/>
      <c r="BR50" s="1311"/>
      <c r="BS50" s="1311"/>
      <c r="BT50" s="1311"/>
      <c r="BU50" s="1311"/>
      <c r="BV50" s="1311"/>
      <c r="BW50" s="1311"/>
      <c r="BX50" s="1311" t="s">
        <v>545</v>
      </c>
      <c r="BY50" s="1311"/>
      <c r="BZ50" s="1311"/>
      <c r="CA50" s="1311"/>
      <c r="CB50" s="1311"/>
      <c r="CC50" s="1311"/>
      <c r="CD50" s="1311"/>
      <c r="CE50" s="1311"/>
      <c r="CF50" s="1311" t="s">
        <v>546</v>
      </c>
      <c r="CG50" s="1311"/>
      <c r="CH50" s="1311"/>
      <c r="CI50" s="1311"/>
      <c r="CJ50" s="1311"/>
      <c r="CK50" s="1311"/>
      <c r="CL50" s="1311"/>
      <c r="CM50" s="1311"/>
      <c r="CN50" s="1311" t="s">
        <v>547</v>
      </c>
      <c r="CO50" s="1311"/>
      <c r="CP50" s="1311"/>
      <c r="CQ50" s="1311"/>
      <c r="CR50" s="1311"/>
      <c r="CS50" s="1311"/>
      <c r="CT50" s="1311"/>
      <c r="CU50" s="1311"/>
      <c r="CV50" s="1311" t="s">
        <v>548</v>
      </c>
      <c r="CW50" s="1311"/>
      <c r="CX50" s="1311"/>
      <c r="CY50" s="1311"/>
      <c r="CZ50" s="1311"/>
      <c r="DA50" s="1311"/>
      <c r="DB50" s="1311"/>
      <c r="DC50" s="1311"/>
    </row>
    <row r="51" spans="1:109" ht="13.5" customHeight="1" x14ac:dyDescent="0.15">
      <c r="B51" s="371"/>
      <c r="G51" s="1323"/>
      <c r="H51" s="1323"/>
      <c r="I51" s="1327"/>
      <c r="J51" s="1327"/>
      <c r="K51" s="1312"/>
      <c r="L51" s="1312"/>
      <c r="M51" s="1312"/>
      <c r="N51" s="1312"/>
      <c r="AM51" s="380"/>
      <c r="AN51" s="1310" t="s">
        <v>581</v>
      </c>
      <c r="AO51" s="1310"/>
      <c r="AP51" s="1310"/>
      <c r="AQ51" s="1310"/>
      <c r="AR51" s="1310"/>
      <c r="AS51" s="1310"/>
      <c r="AT51" s="1310"/>
      <c r="AU51" s="1310"/>
      <c r="AV51" s="1310"/>
      <c r="AW51" s="1310"/>
      <c r="AX51" s="1310"/>
      <c r="AY51" s="1310"/>
      <c r="AZ51" s="1310"/>
      <c r="BA51" s="1310"/>
      <c r="BB51" s="1310" t="s">
        <v>582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18.399999999999999</v>
      </c>
      <c r="CG51" s="1307"/>
      <c r="CH51" s="1307"/>
      <c r="CI51" s="1307"/>
      <c r="CJ51" s="1307"/>
      <c r="CK51" s="1307"/>
      <c r="CL51" s="1307"/>
      <c r="CM51" s="1307"/>
      <c r="CN51" s="1307">
        <v>13.9</v>
      </c>
      <c r="CO51" s="1307"/>
      <c r="CP51" s="1307"/>
      <c r="CQ51" s="1307"/>
      <c r="CR51" s="1307"/>
      <c r="CS51" s="1307"/>
      <c r="CT51" s="1307"/>
      <c r="CU51" s="1307"/>
      <c r="CV51" s="1307">
        <v>3.1</v>
      </c>
      <c r="CW51" s="1307"/>
      <c r="CX51" s="1307"/>
      <c r="CY51" s="1307"/>
      <c r="CZ51" s="1307"/>
      <c r="DA51" s="1307"/>
      <c r="DB51" s="1307"/>
      <c r="DC51" s="1307"/>
    </row>
    <row r="52" spans="1:109" x14ac:dyDescent="0.15">
      <c r="B52" s="371"/>
      <c r="G52" s="1323"/>
      <c r="H52" s="1323"/>
      <c r="I52" s="1327"/>
      <c r="J52" s="1327"/>
      <c r="K52" s="1312"/>
      <c r="L52" s="1312"/>
      <c r="M52" s="1312"/>
      <c r="N52" s="1312"/>
      <c r="AM52" s="380"/>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379"/>
      <c r="B53" s="371"/>
      <c r="G53" s="1323"/>
      <c r="H53" s="1323"/>
      <c r="I53" s="1305"/>
      <c r="J53" s="1305"/>
      <c r="K53" s="1312"/>
      <c r="L53" s="1312"/>
      <c r="M53" s="1312"/>
      <c r="N53" s="1312"/>
      <c r="AM53" s="380"/>
      <c r="AN53" s="1310"/>
      <c r="AO53" s="1310"/>
      <c r="AP53" s="1310"/>
      <c r="AQ53" s="1310"/>
      <c r="AR53" s="1310"/>
      <c r="AS53" s="1310"/>
      <c r="AT53" s="1310"/>
      <c r="AU53" s="1310"/>
      <c r="AV53" s="1310"/>
      <c r="AW53" s="1310"/>
      <c r="AX53" s="1310"/>
      <c r="AY53" s="1310"/>
      <c r="AZ53" s="1310"/>
      <c r="BA53" s="1310"/>
      <c r="BB53" s="1310" t="s">
        <v>583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58.3</v>
      </c>
      <c r="CG53" s="1307"/>
      <c r="CH53" s="1307"/>
      <c r="CI53" s="1307"/>
      <c r="CJ53" s="1307"/>
      <c r="CK53" s="1307"/>
      <c r="CL53" s="1307"/>
      <c r="CM53" s="1307"/>
      <c r="CN53" s="1307">
        <v>59.2</v>
      </c>
      <c r="CO53" s="1307"/>
      <c r="CP53" s="1307"/>
      <c r="CQ53" s="1307"/>
      <c r="CR53" s="1307"/>
      <c r="CS53" s="1307"/>
      <c r="CT53" s="1307"/>
      <c r="CU53" s="1307"/>
      <c r="CV53" s="1307">
        <v>60.5</v>
      </c>
      <c r="CW53" s="1307"/>
      <c r="CX53" s="1307"/>
      <c r="CY53" s="1307"/>
      <c r="CZ53" s="1307"/>
      <c r="DA53" s="1307"/>
      <c r="DB53" s="1307"/>
      <c r="DC53" s="1307"/>
    </row>
    <row r="54" spans="1:109" x14ac:dyDescent="0.15">
      <c r="A54" s="379"/>
      <c r="B54" s="371"/>
      <c r="G54" s="1323"/>
      <c r="H54" s="1323"/>
      <c r="I54" s="1305"/>
      <c r="J54" s="1305"/>
      <c r="K54" s="1312"/>
      <c r="L54" s="1312"/>
      <c r="M54" s="1312"/>
      <c r="N54" s="1312"/>
      <c r="AM54" s="380"/>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379"/>
      <c r="B55" s="371"/>
      <c r="G55" s="1305"/>
      <c r="H55" s="1305"/>
      <c r="I55" s="1305"/>
      <c r="J55" s="1305"/>
      <c r="K55" s="1312"/>
      <c r="L55" s="1312"/>
      <c r="M55" s="1312"/>
      <c r="N55" s="1312"/>
      <c r="AN55" s="1311" t="s">
        <v>585</v>
      </c>
      <c r="AO55" s="1311"/>
      <c r="AP55" s="1311"/>
      <c r="AQ55" s="1311"/>
      <c r="AR55" s="1311"/>
      <c r="AS55" s="1311"/>
      <c r="AT55" s="1311"/>
      <c r="AU55" s="1311"/>
      <c r="AV55" s="1311"/>
      <c r="AW55" s="1311"/>
      <c r="AX55" s="1311"/>
      <c r="AY55" s="1311"/>
      <c r="AZ55" s="1311"/>
      <c r="BA55" s="1311"/>
      <c r="BB55" s="1310" t="s">
        <v>582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16.600000000000001</v>
      </c>
      <c r="CG55" s="1307"/>
      <c r="CH55" s="1307"/>
      <c r="CI55" s="1307"/>
      <c r="CJ55" s="1307"/>
      <c r="CK55" s="1307"/>
      <c r="CL55" s="1307"/>
      <c r="CM55" s="1307"/>
      <c r="CN55" s="1307">
        <v>17.399999999999999</v>
      </c>
      <c r="CO55" s="1307"/>
      <c r="CP55" s="1307"/>
      <c r="CQ55" s="1307"/>
      <c r="CR55" s="1307"/>
      <c r="CS55" s="1307"/>
      <c r="CT55" s="1307"/>
      <c r="CU55" s="1307"/>
      <c r="CV55" s="1307">
        <v>12.1</v>
      </c>
      <c r="CW55" s="1307"/>
      <c r="CX55" s="1307"/>
      <c r="CY55" s="1307"/>
      <c r="CZ55" s="1307"/>
      <c r="DA55" s="1307"/>
      <c r="DB55" s="1307"/>
      <c r="DC55" s="1307"/>
    </row>
    <row r="56" spans="1:109" x14ac:dyDescent="0.15">
      <c r="A56" s="379"/>
      <c r="B56" s="371"/>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379" customFormat="1" x14ac:dyDescent="0.15">
      <c r="B57" s="383"/>
      <c r="G57" s="1305"/>
      <c r="H57" s="1305"/>
      <c r="I57" s="1308"/>
      <c r="J57" s="1308"/>
      <c r="K57" s="1312"/>
      <c r="L57" s="1312"/>
      <c r="M57" s="1312"/>
      <c r="N57" s="1312"/>
      <c r="AM57" s="364"/>
      <c r="AN57" s="1311"/>
      <c r="AO57" s="1311"/>
      <c r="AP57" s="1311"/>
      <c r="AQ57" s="1311"/>
      <c r="AR57" s="1311"/>
      <c r="AS57" s="1311"/>
      <c r="AT57" s="1311"/>
      <c r="AU57" s="1311"/>
      <c r="AV57" s="1311"/>
      <c r="AW57" s="1311"/>
      <c r="AX57" s="1311"/>
      <c r="AY57" s="1311"/>
      <c r="AZ57" s="1311"/>
      <c r="BA57" s="1311"/>
      <c r="BB57" s="1310" t="s">
        <v>583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58.6</v>
      </c>
      <c r="CG57" s="1307"/>
      <c r="CH57" s="1307"/>
      <c r="CI57" s="1307"/>
      <c r="CJ57" s="1307"/>
      <c r="CK57" s="1307"/>
      <c r="CL57" s="1307"/>
      <c r="CM57" s="1307"/>
      <c r="CN57" s="1307">
        <v>58.9</v>
      </c>
      <c r="CO57" s="1307"/>
      <c r="CP57" s="1307"/>
      <c r="CQ57" s="1307"/>
      <c r="CR57" s="1307"/>
      <c r="CS57" s="1307"/>
      <c r="CT57" s="1307"/>
      <c r="CU57" s="1307"/>
      <c r="CV57" s="1307">
        <v>59.2</v>
      </c>
      <c r="CW57" s="1307"/>
      <c r="CX57" s="1307"/>
      <c r="CY57" s="1307"/>
      <c r="CZ57" s="1307"/>
      <c r="DA57" s="1307"/>
      <c r="DB57" s="1307"/>
      <c r="DC57" s="1307"/>
      <c r="DD57" s="384"/>
      <c r="DE57" s="383"/>
    </row>
    <row r="58" spans="1:109" s="379" customFormat="1" x14ac:dyDescent="0.15">
      <c r="A58" s="364"/>
      <c r="B58" s="383"/>
      <c r="G58" s="1305"/>
      <c r="H58" s="1305"/>
      <c r="I58" s="1308"/>
      <c r="J58" s="1308"/>
      <c r="K58" s="1312"/>
      <c r="L58" s="1312"/>
      <c r="M58" s="1312"/>
      <c r="N58" s="1312"/>
      <c r="AM58" s="364"/>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384"/>
      <c r="DE58" s="383"/>
    </row>
    <row r="59" spans="1:109" s="379" customFormat="1" x14ac:dyDescent="0.15">
      <c r="A59" s="364"/>
      <c r="B59" s="383"/>
      <c r="K59" s="385"/>
      <c r="L59" s="385"/>
      <c r="M59" s="385"/>
      <c r="N59" s="385"/>
      <c r="AQ59" s="385"/>
      <c r="AR59" s="385"/>
      <c r="AS59" s="385"/>
      <c r="AT59" s="385"/>
      <c r="BC59" s="385"/>
      <c r="BD59" s="385"/>
      <c r="BE59" s="385"/>
      <c r="BF59" s="385"/>
      <c r="BO59" s="385"/>
      <c r="BP59" s="385"/>
      <c r="BQ59" s="385"/>
      <c r="BR59" s="385"/>
      <c r="CA59" s="385"/>
      <c r="CB59" s="385"/>
      <c r="CC59" s="385"/>
      <c r="CD59" s="385"/>
      <c r="CM59" s="385"/>
      <c r="CN59" s="385"/>
      <c r="CO59" s="385"/>
      <c r="CP59" s="385"/>
      <c r="CY59" s="385"/>
      <c r="CZ59" s="385"/>
      <c r="DA59" s="385"/>
      <c r="DB59" s="385"/>
      <c r="DC59" s="385"/>
      <c r="DD59" s="384"/>
      <c r="DE59" s="383"/>
    </row>
    <row r="60" spans="1:109" s="379" customFormat="1" x14ac:dyDescent="0.15">
      <c r="A60" s="364"/>
      <c r="B60" s="383"/>
      <c r="K60" s="385"/>
      <c r="L60" s="385"/>
      <c r="M60" s="385"/>
      <c r="N60" s="385"/>
      <c r="AQ60" s="385"/>
      <c r="AR60" s="385"/>
      <c r="AS60" s="385"/>
      <c r="AT60" s="385"/>
      <c r="BC60" s="385"/>
      <c r="BD60" s="385"/>
      <c r="BE60" s="385"/>
      <c r="BF60" s="385"/>
      <c r="BO60" s="385"/>
      <c r="BP60" s="385"/>
      <c r="BQ60" s="385"/>
      <c r="BR60" s="385"/>
      <c r="CA60" s="385"/>
      <c r="CB60" s="385"/>
      <c r="CC60" s="385"/>
      <c r="CD60" s="385"/>
      <c r="CM60" s="385"/>
      <c r="CN60" s="385"/>
      <c r="CO60" s="385"/>
      <c r="CP60" s="385"/>
      <c r="CY60" s="385"/>
      <c r="CZ60" s="385"/>
      <c r="DA60" s="385"/>
      <c r="DB60" s="385"/>
      <c r="DC60" s="385"/>
      <c r="DD60" s="384"/>
      <c r="DE60" s="383"/>
    </row>
    <row r="61" spans="1:109" s="379" customFormat="1" x14ac:dyDescent="0.15">
      <c r="A61" s="364"/>
      <c r="B61" s="386"/>
      <c r="C61" s="387"/>
      <c r="D61" s="387"/>
      <c r="E61" s="387"/>
      <c r="F61" s="387"/>
      <c r="G61" s="387"/>
      <c r="H61" s="387"/>
      <c r="I61" s="387"/>
      <c r="J61" s="387"/>
      <c r="K61" s="387"/>
      <c r="L61" s="387"/>
      <c r="M61" s="388"/>
      <c r="N61" s="388"/>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8"/>
      <c r="AT61" s="388"/>
      <c r="AU61" s="387"/>
      <c r="AV61" s="387"/>
      <c r="AW61" s="387"/>
      <c r="AX61" s="387"/>
      <c r="AY61" s="387"/>
      <c r="AZ61" s="387"/>
      <c r="BA61" s="387"/>
      <c r="BB61" s="387"/>
      <c r="BC61" s="387"/>
      <c r="BD61" s="387"/>
      <c r="BE61" s="388"/>
      <c r="BF61" s="388"/>
      <c r="BG61" s="387"/>
      <c r="BH61" s="387"/>
      <c r="BI61" s="387"/>
      <c r="BJ61" s="387"/>
      <c r="BK61" s="387"/>
      <c r="BL61" s="387"/>
      <c r="BM61" s="387"/>
      <c r="BN61" s="387"/>
      <c r="BO61" s="387"/>
      <c r="BP61" s="387"/>
      <c r="BQ61" s="388"/>
      <c r="BR61" s="388"/>
      <c r="BS61" s="387"/>
      <c r="BT61" s="387"/>
      <c r="BU61" s="387"/>
      <c r="BV61" s="387"/>
      <c r="BW61" s="387"/>
      <c r="BX61" s="387"/>
      <c r="BY61" s="387"/>
      <c r="BZ61" s="387"/>
      <c r="CA61" s="387"/>
      <c r="CB61" s="387"/>
      <c r="CC61" s="388"/>
      <c r="CD61" s="388"/>
      <c r="CE61" s="387"/>
      <c r="CF61" s="387"/>
      <c r="CG61" s="387"/>
      <c r="CH61" s="387"/>
      <c r="CI61" s="387"/>
      <c r="CJ61" s="387"/>
      <c r="CK61" s="387"/>
      <c r="CL61" s="387"/>
      <c r="CM61" s="387"/>
      <c r="CN61" s="387"/>
      <c r="CO61" s="388"/>
      <c r="CP61" s="388"/>
      <c r="CQ61" s="387"/>
      <c r="CR61" s="387"/>
      <c r="CS61" s="387"/>
      <c r="CT61" s="387"/>
      <c r="CU61" s="387"/>
      <c r="CV61" s="387"/>
      <c r="CW61" s="387"/>
      <c r="CX61" s="387"/>
      <c r="CY61" s="387"/>
      <c r="CZ61" s="387"/>
      <c r="DA61" s="388"/>
      <c r="DB61" s="388"/>
      <c r="DC61" s="388"/>
      <c r="DD61" s="389"/>
      <c r="DE61" s="383"/>
    </row>
    <row r="62" spans="1:109" x14ac:dyDescent="0.15">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64"/>
    </row>
    <row r="63" spans="1:109" ht="17.25" x14ac:dyDescent="0.15">
      <c r="B63" s="390" t="s">
        <v>586</v>
      </c>
    </row>
    <row r="64" spans="1:109" x14ac:dyDescent="0.15">
      <c r="B64" s="371"/>
      <c r="G64" s="378"/>
      <c r="I64" s="391"/>
      <c r="J64" s="391"/>
      <c r="K64" s="391"/>
      <c r="L64" s="391"/>
      <c r="M64" s="391"/>
      <c r="N64" s="392"/>
      <c r="AM64" s="378"/>
      <c r="AN64" s="378" t="s">
        <v>578</v>
      </c>
      <c r="AP64" s="379"/>
      <c r="AQ64" s="379"/>
      <c r="AR64" s="379"/>
      <c r="AY64" s="378"/>
      <c r="BA64" s="379"/>
      <c r="BB64" s="379"/>
      <c r="BC64" s="379"/>
      <c r="BK64" s="378"/>
      <c r="BM64" s="379"/>
      <c r="BN64" s="379"/>
      <c r="BO64" s="379"/>
      <c r="BW64" s="378"/>
      <c r="BY64" s="379"/>
      <c r="BZ64" s="379"/>
      <c r="CA64" s="379"/>
      <c r="CI64" s="378"/>
      <c r="CK64" s="379"/>
      <c r="CL64" s="379"/>
      <c r="CM64" s="379"/>
      <c r="CU64" s="378"/>
      <c r="CW64" s="379"/>
      <c r="CX64" s="379"/>
      <c r="CY64" s="379"/>
    </row>
    <row r="65" spans="2:107" x14ac:dyDescent="0.15">
      <c r="B65" s="371"/>
      <c r="AN65" s="1313" t="s">
        <v>587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71"/>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71"/>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71"/>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71"/>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71"/>
      <c r="H70" s="393"/>
      <c r="I70" s="393"/>
      <c r="J70" s="394"/>
      <c r="K70" s="394"/>
      <c r="L70" s="395"/>
      <c r="M70" s="394"/>
      <c r="N70" s="395"/>
      <c r="AN70" s="380"/>
      <c r="AO70" s="380"/>
      <c r="AP70" s="380"/>
      <c r="AZ70" s="380"/>
      <c r="BA70" s="380"/>
      <c r="BB70" s="380"/>
      <c r="BL70" s="380"/>
      <c r="BM70" s="380"/>
      <c r="BN70" s="380"/>
      <c r="BX70" s="380"/>
      <c r="BY70" s="380"/>
      <c r="BZ70" s="380"/>
      <c r="CJ70" s="380"/>
      <c r="CK70" s="380"/>
      <c r="CL70" s="380"/>
      <c r="CV70" s="380"/>
      <c r="CW70" s="380"/>
      <c r="CX70" s="380"/>
    </row>
    <row r="71" spans="2:107" x14ac:dyDescent="0.15">
      <c r="B71" s="371"/>
      <c r="G71" s="396"/>
      <c r="I71" s="397"/>
      <c r="J71" s="394"/>
      <c r="K71" s="394"/>
      <c r="L71" s="395"/>
      <c r="M71" s="394"/>
      <c r="N71" s="395"/>
      <c r="AM71" s="396"/>
      <c r="AN71" s="364" t="s">
        <v>580</v>
      </c>
    </row>
    <row r="72" spans="2:107" x14ac:dyDescent="0.15">
      <c r="B72" s="371"/>
      <c r="G72" s="1305"/>
      <c r="H72" s="1305"/>
      <c r="I72" s="1305"/>
      <c r="J72" s="1305"/>
      <c r="K72" s="381"/>
      <c r="L72" s="381"/>
      <c r="M72" s="382"/>
      <c r="N72" s="382"/>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544</v>
      </c>
      <c r="BQ72" s="1311"/>
      <c r="BR72" s="1311"/>
      <c r="BS72" s="1311"/>
      <c r="BT72" s="1311"/>
      <c r="BU72" s="1311"/>
      <c r="BV72" s="1311"/>
      <c r="BW72" s="1311"/>
      <c r="BX72" s="1311" t="s">
        <v>545</v>
      </c>
      <c r="BY72" s="1311"/>
      <c r="BZ72" s="1311"/>
      <c r="CA72" s="1311"/>
      <c r="CB72" s="1311"/>
      <c r="CC72" s="1311"/>
      <c r="CD72" s="1311"/>
      <c r="CE72" s="1311"/>
      <c r="CF72" s="1311" t="s">
        <v>546</v>
      </c>
      <c r="CG72" s="1311"/>
      <c r="CH72" s="1311"/>
      <c r="CI72" s="1311"/>
      <c r="CJ72" s="1311"/>
      <c r="CK72" s="1311"/>
      <c r="CL72" s="1311"/>
      <c r="CM72" s="1311"/>
      <c r="CN72" s="1311" t="s">
        <v>547</v>
      </c>
      <c r="CO72" s="1311"/>
      <c r="CP72" s="1311"/>
      <c r="CQ72" s="1311"/>
      <c r="CR72" s="1311"/>
      <c r="CS72" s="1311"/>
      <c r="CT72" s="1311"/>
      <c r="CU72" s="1311"/>
      <c r="CV72" s="1311" t="s">
        <v>548</v>
      </c>
      <c r="CW72" s="1311"/>
      <c r="CX72" s="1311"/>
      <c r="CY72" s="1311"/>
      <c r="CZ72" s="1311"/>
      <c r="DA72" s="1311"/>
      <c r="DB72" s="1311"/>
      <c r="DC72" s="1311"/>
    </row>
    <row r="73" spans="2:107" x14ac:dyDescent="0.15">
      <c r="B73" s="371"/>
      <c r="G73" s="1323"/>
      <c r="H73" s="1323"/>
      <c r="I73" s="1323"/>
      <c r="J73" s="1323"/>
      <c r="K73" s="1306"/>
      <c r="L73" s="1306"/>
      <c r="M73" s="1306"/>
      <c r="N73" s="1306"/>
      <c r="AM73" s="380"/>
      <c r="AN73" s="1310" t="s">
        <v>581</v>
      </c>
      <c r="AO73" s="1310"/>
      <c r="AP73" s="1310"/>
      <c r="AQ73" s="1310"/>
      <c r="AR73" s="1310"/>
      <c r="AS73" s="1310"/>
      <c r="AT73" s="1310"/>
      <c r="AU73" s="1310"/>
      <c r="AV73" s="1310"/>
      <c r="AW73" s="1310"/>
      <c r="AX73" s="1310"/>
      <c r="AY73" s="1310"/>
      <c r="AZ73" s="1310"/>
      <c r="BA73" s="1310"/>
      <c r="BB73" s="1310" t="s">
        <v>582</v>
      </c>
      <c r="BC73" s="1310"/>
      <c r="BD73" s="1310"/>
      <c r="BE73" s="1310"/>
      <c r="BF73" s="1310"/>
      <c r="BG73" s="1310"/>
      <c r="BH73" s="1310"/>
      <c r="BI73" s="1310"/>
      <c r="BJ73" s="1310"/>
      <c r="BK73" s="1310"/>
      <c r="BL73" s="1310"/>
      <c r="BM73" s="1310"/>
      <c r="BN73" s="1310"/>
      <c r="BO73" s="1310"/>
      <c r="BP73" s="1307">
        <v>9.1</v>
      </c>
      <c r="BQ73" s="1307"/>
      <c r="BR73" s="1307"/>
      <c r="BS73" s="1307"/>
      <c r="BT73" s="1307"/>
      <c r="BU73" s="1307"/>
      <c r="BV73" s="1307"/>
      <c r="BW73" s="1307"/>
      <c r="BX73" s="1307">
        <v>20</v>
      </c>
      <c r="BY73" s="1307"/>
      <c r="BZ73" s="1307"/>
      <c r="CA73" s="1307"/>
      <c r="CB73" s="1307"/>
      <c r="CC73" s="1307"/>
      <c r="CD73" s="1307"/>
      <c r="CE73" s="1307"/>
      <c r="CF73" s="1307">
        <v>18.399999999999999</v>
      </c>
      <c r="CG73" s="1307"/>
      <c r="CH73" s="1307"/>
      <c r="CI73" s="1307"/>
      <c r="CJ73" s="1307"/>
      <c r="CK73" s="1307"/>
      <c r="CL73" s="1307"/>
      <c r="CM73" s="1307"/>
      <c r="CN73" s="1307">
        <v>13.9</v>
      </c>
      <c r="CO73" s="1307"/>
      <c r="CP73" s="1307"/>
      <c r="CQ73" s="1307"/>
      <c r="CR73" s="1307"/>
      <c r="CS73" s="1307"/>
      <c r="CT73" s="1307"/>
      <c r="CU73" s="1307"/>
      <c r="CV73" s="1307">
        <v>3.1</v>
      </c>
      <c r="CW73" s="1307"/>
      <c r="CX73" s="1307"/>
      <c r="CY73" s="1307"/>
      <c r="CZ73" s="1307"/>
      <c r="DA73" s="1307"/>
      <c r="DB73" s="1307"/>
      <c r="DC73" s="1307"/>
    </row>
    <row r="74" spans="2:107" x14ac:dyDescent="0.15">
      <c r="B74" s="371"/>
      <c r="G74" s="1323"/>
      <c r="H74" s="1323"/>
      <c r="I74" s="1323"/>
      <c r="J74" s="1323"/>
      <c r="K74" s="1306"/>
      <c r="L74" s="1306"/>
      <c r="M74" s="1306"/>
      <c r="N74" s="1306"/>
      <c r="AM74" s="380"/>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71"/>
      <c r="G75" s="1323"/>
      <c r="H75" s="1323"/>
      <c r="I75" s="1305"/>
      <c r="J75" s="1305"/>
      <c r="K75" s="1312"/>
      <c r="L75" s="1312"/>
      <c r="M75" s="1312"/>
      <c r="N75" s="1312"/>
      <c r="AM75" s="380"/>
      <c r="AN75" s="1310"/>
      <c r="AO75" s="1310"/>
      <c r="AP75" s="1310"/>
      <c r="AQ75" s="1310"/>
      <c r="AR75" s="1310"/>
      <c r="AS75" s="1310"/>
      <c r="AT75" s="1310"/>
      <c r="AU75" s="1310"/>
      <c r="AV75" s="1310"/>
      <c r="AW75" s="1310"/>
      <c r="AX75" s="1310"/>
      <c r="AY75" s="1310"/>
      <c r="AZ75" s="1310"/>
      <c r="BA75" s="1310"/>
      <c r="BB75" s="1310" t="s">
        <v>589</v>
      </c>
      <c r="BC75" s="1310"/>
      <c r="BD75" s="1310"/>
      <c r="BE75" s="1310"/>
      <c r="BF75" s="1310"/>
      <c r="BG75" s="1310"/>
      <c r="BH75" s="1310"/>
      <c r="BI75" s="1310"/>
      <c r="BJ75" s="1310"/>
      <c r="BK75" s="1310"/>
      <c r="BL75" s="1310"/>
      <c r="BM75" s="1310"/>
      <c r="BN75" s="1310"/>
      <c r="BO75" s="1310"/>
      <c r="BP75" s="1307">
        <v>1.6</v>
      </c>
      <c r="BQ75" s="1307"/>
      <c r="BR75" s="1307"/>
      <c r="BS75" s="1307"/>
      <c r="BT75" s="1307"/>
      <c r="BU75" s="1307"/>
      <c r="BV75" s="1307"/>
      <c r="BW75" s="1307"/>
      <c r="BX75" s="1307">
        <v>2.1</v>
      </c>
      <c r="BY75" s="1307"/>
      <c r="BZ75" s="1307"/>
      <c r="CA75" s="1307"/>
      <c r="CB75" s="1307"/>
      <c r="CC75" s="1307"/>
      <c r="CD75" s="1307"/>
      <c r="CE75" s="1307"/>
      <c r="CF75" s="1307">
        <v>2.8</v>
      </c>
      <c r="CG75" s="1307"/>
      <c r="CH75" s="1307"/>
      <c r="CI75" s="1307"/>
      <c r="CJ75" s="1307"/>
      <c r="CK75" s="1307"/>
      <c r="CL75" s="1307"/>
      <c r="CM75" s="1307"/>
      <c r="CN75" s="1307">
        <v>3.6</v>
      </c>
      <c r="CO75" s="1307"/>
      <c r="CP75" s="1307"/>
      <c r="CQ75" s="1307"/>
      <c r="CR75" s="1307"/>
      <c r="CS75" s="1307"/>
      <c r="CT75" s="1307"/>
      <c r="CU75" s="1307"/>
      <c r="CV75" s="1307">
        <v>4</v>
      </c>
      <c r="CW75" s="1307"/>
      <c r="CX75" s="1307"/>
      <c r="CY75" s="1307"/>
      <c r="CZ75" s="1307"/>
      <c r="DA75" s="1307"/>
      <c r="DB75" s="1307"/>
      <c r="DC75" s="1307"/>
    </row>
    <row r="76" spans="2:107" x14ac:dyDescent="0.15">
      <c r="B76" s="371"/>
      <c r="G76" s="1323"/>
      <c r="H76" s="1323"/>
      <c r="I76" s="1305"/>
      <c r="J76" s="1305"/>
      <c r="K76" s="1312"/>
      <c r="L76" s="1312"/>
      <c r="M76" s="1312"/>
      <c r="N76" s="1312"/>
      <c r="AM76" s="380"/>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71"/>
      <c r="G77" s="1305"/>
      <c r="H77" s="1305"/>
      <c r="I77" s="1305"/>
      <c r="J77" s="1305"/>
      <c r="K77" s="1306"/>
      <c r="L77" s="1306"/>
      <c r="M77" s="1306"/>
      <c r="N77" s="1306"/>
      <c r="AN77" s="1311" t="s">
        <v>584</v>
      </c>
      <c r="AO77" s="1311"/>
      <c r="AP77" s="1311"/>
      <c r="AQ77" s="1311"/>
      <c r="AR77" s="1311"/>
      <c r="AS77" s="1311"/>
      <c r="AT77" s="1311"/>
      <c r="AU77" s="1311"/>
      <c r="AV77" s="1311"/>
      <c r="AW77" s="1311"/>
      <c r="AX77" s="1311"/>
      <c r="AY77" s="1311"/>
      <c r="AZ77" s="1311"/>
      <c r="BA77" s="1311"/>
      <c r="BB77" s="1310" t="s">
        <v>582</v>
      </c>
      <c r="BC77" s="1310"/>
      <c r="BD77" s="1310"/>
      <c r="BE77" s="1310"/>
      <c r="BF77" s="1310"/>
      <c r="BG77" s="1310"/>
      <c r="BH77" s="1310"/>
      <c r="BI77" s="1310"/>
      <c r="BJ77" s="1310"/>
      <c r="BK77" s="1310"/>
      <c r="BL77" s="1310"/>
      <c r="BM77" s="1310"/>
      <c r="BN77" s="1310"/>
      <c r="BO77" s="1310"/>
      <c r="BP77" s="1307">
        <v>30.5</v>
      </c>
      <c r="BQ77" s="1307"/>
      <c r="BR77" s="1307"/>
      <c r="BS77" s="1307"/>
      <c r="BT77" s="1307"/>
      <c r="BU77" s="1307"/>
      <c r="BV77" s="1307"/>
      <c r="BW77" s="1307"/>
      <c r="BX77" s="1307">
        <v>25.4</v>
      </c>
      <c r="BY77" s="1307"/>
      <c r="BZ77" s="1307"/>
      <c r="CA77" s="1307"/>
      <c r="CB77" s="1307"/>
      <c r="CC77" s="1307"/>
      <c r="CD77" s="1307"/>
      <c r="CE77" s="1307"/>
      <c r="CF77" s="1307">
        <v>16.600000000000001</v>
      </c>
      <c r="CG77" s="1307"/>
      <c r="CH77" s="1307"/>
      <c r="CI77" s="1307"/>
      <c r="CJ77" s="1307"/>
      <c r="CK77" s="1307"/>
      <c r="CL77" s="1307"/>
      <c r="CM77" s="1307"/>
      <c r="CN77" s="1307">
        <v>17.399999999999999</v>
      </c>
      <c r="CO77" s="1307"/>
      <c r="CP77" s="1307"/>
      <c r="CQ77" s="1307"/>
      <c r="CR77" s="1307"/>
      <c r="CS77" s="1307"/>
      <c r="CT77" s="1307"/>
      <c r="CU77" s="1307"/>
      <c r="CV77" s="1307">
        <v>12.1</v>
      </c>
      <c r="CW77" s="1307"/>
      <c r="CX77" s="1307"/>
      <c r="CY77" s="1307"/>
      <c r="CZ77" s="1307"/>
      <c r="DA77" s="1307"/>
      <c r="DB77" s="1307"/>
      <c r="DC77" s="1307"/>
    </row>
    <row r="78" spans="2:107" x14ac:dyDescent="0.15">
      <c r="B78" s="371"/>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71"/>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588</v>
      </c>
      <c r="BC79" s="1310"/>
      <c r="BD79" s="1310"/>
      <c r="BE79" s="1310"/>
      <c r="BF79" s="1310"/>
      <c r="BG79" s="1310"/>
      <c r="BH79" s="1310"/>
      <c r="BI79" s="1310"/>
      <c r="BJ79" s="1310"/>
      <c r="BK79" s="1310"/>
      <c r="BL79" s="1310"/>
      <c r="BM79" s="1310"/>
      <c r="BN79" s="1310"/>
      <c r="BO79" s="1310"/>
      <c r="BP79" s="1307">
        <v>5.2</v>
      </c>
      <c r="BQ79" s="1307"/>
      <c r="BR79" s="1307"/>
      <c r="BS79" s="1307"/>
      <c r="BT79" s="1307"/>
      <c r="BU79" s="1307"/>
      <c r="BV79" s="1307"/>
      <c r="BW79" s="1307"/>
      <c r="BX79" s="1307">
        <v>4.8</v>
      </c>
      <c r="BY79" s="1307"/>
      <c r="BZ79" s="1307"/>
      <c r="CA79" s="1307"/>
      <c r="CB79" s="1307"/>
      <c r="CC79" s="1307"/>
      <c r="CD79" s="1307"/>
      <c r="CE79" s="1307"/>
      <c r="CF79" s="1307">
        <v>3.6</v>
      </c>
      <c r="CG79" s="1307"/>
      <c r="CH79" s="1307"/>
      <c r="CI79" s="1307"/>
      <c r="CJ79" s="1307"/>
      <c r="CK79" s="1307"/>
      <c r="CL79" s="1307"/>
      <c r="CM79" s="1307"/>
      <c r="CN79" s="1307">
        <v>3.6</v>
      </c>
      <c r="CO79" s="1307"/>
      <c r="CP79" s="1307"/>
      <c r="CQ79" s="1307"/>
      <c r="CR79" s="1307"/>
      <c r="CS79" s="1307"/>
      <c r="CT79" s="1307"/>
      <c r="CU79" s="1307"/>
      <c r="CV79" s="1307">
        <v>3.5</v>
      </c>
      <c r="CW79" s="1307"/>
      <c r="CX79" s="1307"/>
      <c r="CY79" s="1307"/>
      <c r="CZ79" s="1307"/>
      <c r="DA79" s="1307"/>
      <c r="DB79" s="1307"/>
      <c r="DC79" s="1307"/>
    </row>
    <row r="80" spans="2:107" x14ac:dyDescent="0.15">
      <c r="B80" s="371"/>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71"/>
    </row>
    <row r="82" spans="2:109" ht="17.25" x14ac:dyDescent="0.15">
      <c r="B82" s="371"/>
      <c r="K82" s="398"/>
      <c r="L82" s="398"/>
      <c r="M82" s="398"/>
      <c r="N82" s="398"/>
      <c r="AQ82" s="398"/>
      <c r="AR82" s="398"/>
      <c r="AS82" s="398"/>
      <c r="AT82" s="398"/>
      <c r="BC82" s="398"/>
      <c r="BD82" s="398"/>
      <c r="BE82" s="398"/>
      <c r="BF82" s="398"/>
      <c r="BO82" s="398"/>
      <c r="BP82" s="398"/>
      <c r="BQ82" s="398"/>
      <c r="BR82" s="398"/>
      <c r="CA82" s="398"/>
      <c r="CB82" s="398"/>
      <c r="CC82" s="398"/>
      <c r="CD82" s="398"/>
      <c r="CM82" s="398"/>
      <c r="CN82" s="398"/>
      <c r="CO82" s="398"/>
      <c r="CP82" s="398"/>
      <c r="CY82" s="398"/>
      <c r="CZ82" s="398"/>
      <c r="DA82" s="398"/>
      <c r="DB82" s="398"/>
      <c r="DC82" s="398"/>
    </row>
    <row r="83" spans="2:109" x14ac:dyDescent="0.15">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4"/>
      <c r="BV83" s="374"/>
      <c r="BW83" s="374"/>
      <c r="BX83" s="374"/>
      <c r="BY83" s="374"/>
      <c r="BZ83" s="374"/>
      <c r="CA83" s="374"/>
      <c r="CB83" s="374"/>
      <c r="CC83" s="374"/>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5"/>
    </row>
    <row r="84" spans="2:109" x14ac:dyDescent="0.15">
      <c r="DD84" s="364"/>
      <c r="DE84" s="364"/>
    </row>
    <row r="85" spans="2:109" x14ac:dyDescent="0.15">
      <c r="DD85" s="364"/>
      <c r="DE85" s="364"/>
    </row>
    <row r="86" spans="2:109" hidden="1" x14ac:dyDescent="0.15">
      <c r="DD86" s="364"/>
      <c r="DE86" s="364"/>
    </row>
    <row r="87" spans="2:109" hidden="1" x14ac:dyDescent="0.15">
      <c r="K87" s="399"/>
      <c r="AQ87" s="399"/>
      <c r="BC87" s="399"/>
      <c r="BO87" s="399"/>
      <c r="CA87" s="399"/>
      <c r="CM87" s="399"/>
      <c r="CY87" s="399"/>
      <c r="DD87" s="364"/>
      <c r="DE87" s="364"/>
    </row>
    <row r="88" spans="2:109" hidden="1" x14ac:dyDescent="0.15">
      <c r="DD88" s="364"/>
      <c r="DE88" s="364"/>
    </row>
    <row r="89" spans="2:109" hidden="1" x14ac:dyDescent="0.15">
      <c r="DD89" s="364"/>
      <c r="DE89" s="364"/>
    </row>
    <row r="90" spans="2:109" hidden="1" x14ac:dyDescent="0.15">
      <c r="DD90" s="364"/>
      <c r="DE90" s="364"/>
    </row>
    <row r="91" spans="2:109" hidden="1" x14ac:dyDescent="0.15">
      <c r="DD91" s="364"/>
      <c r="DE91" s="364"/>
    </row>
    <row r="92" spans="2:109" ht="13.5" hidden="1" customHeight="1" x14ac:dyDescent="0.15">
      <c r="DD92" s="364"/>
      <c r="DE92" s="364"/>
    </row>
    <row r="93" spans="2:109" ht="13.5" hidden="1" customHeight="1" x14ac:dyDescent="0.15">
      <c r="DD93" s="364"/>
      <c r="DE93" s="364"/>
    </row>
    <row r="94" spans="2:109" ht="13.5" hidden="1" customHeight="1" x14ac:dyDescent="0.15">
      <c r="DD94" s="364"/>
      <c r="DE94" s="364"/>
    </row>
    <row r="95" spans="2:109" ht="13.5" hidden="1" customHeight="1" x14ac:dyDescent="0.15">
      <c r="DD95" s="364"/>
      <c r="DE95" s="364"/>
    </row>
    <row r="96" spans="2:109" ht="13.5" hidden="1" customHeight="1" x14ac:dyDescent="0.15">
      <c r="DD96" s="364"/>
      <c r="DE96" s="364"/>
    </row>
    <row r="97" spans="108:109" ht="13.5" hidden="1" customHeight="1" x14ac:dyDescent="0.15">
      <c r="DD97" s="364"/>
      <c r="DE97" s="364"/>
    </row>
    <row r="98" spans="108:109" ht="13.5" hidden="1" customHeight="1" x14ac:dyDescent="0.15">
      <c r="DD98" s="364"/>
      <c r="DE98" s="364"/>
    </row>
    <row r="99" spans="108:109" ht="13.5" hidden="1" customHeight="1" x14ac:dyDescent="0.15">
      <c r="DD99" s="364"/>
      <c r="DE99" s="364"/>
    </row>
    <row r="100" spans="108:109" ht="13.5" hidden="1" customHeight="1" x14ac:dyDescent="0.15">
      <c r="DD100" s="364"/>
      <c r="DE100" s="364"/>
    </row>
    <row r="101" spans="108:109" ht="13.5" hidden="1" customHeight="1" x14ac:dyDescent="0.15">
      <c r="DD101" s="364"/>
      <c r="DE101" s="364"/>
    </row>
    <row r="102" spans="108:109" ht="13.5" hidden="1" customHeight="1" x14ac:dyDescent="0.15">
      <c r="DD102" s="364"/>
      <c r="DE102" s="364"/>
    </row>
    <row r="103" spans="108:109" ht="13.5" hidden="1" customHeight="1" x14ac:dyDescent="0.15">
      <c r="DD103" s="364"/>
      <c r="DE103" s="364"/>
    </row>
    <row r="104" spans="108:109" ht="13.5" hidden="1" customHeight="1" x14ac:dyDescent="0.15">
      <c r="DD104" s="364"/>
      <c r="DE104" s="364"/>
    </row>
    <row r="105" spans="108:109" ht="13.5" hidden="1" customHeight="1" x14ac:dyDescent="0.15">
      <c r="DD105" s="364"/>
      <c r="DE105" s="364"/>
    </row>
    <row r="106" spans="108:109" ht="13.5" hidden="1" customHeight="1" x14ac:dyDescent="0.15">
      <c r="DD106" s="364"/>
      <c r="DE106" s="364"/>
    </row>
    <row r="107" spans="108:109" ht="13.5" hidden="1" customHeight="1" x14ac:dyDescent="0.15">
      <c r="DD107" s="364"/>
      <c r="DE107" s="364"/>
    </row>
    <row r="108" spans="108:109" ht="13.5" hidden="1" customHeight="1" x14ac:dyDescent="0.15">
      <c r="DD108" s="364"/>
      <c r="DE108" s="364"/>
    </row>
    <row r="109" spans="108:109" ht="13.5" hidden="1" customHeight="1" x14ac:dyDescent="0.15">
      <c r="DD109" s="364"/>
      <c r="DE109" s="364"/>
    </row>
    <row r="110" spans="108:109" ht="13.5" hidden="1" customHeight="1" x14ac:dyDescent="0.15">
      <c r="DD110" s="364"/>
      <c r="DE110" s="364"/>
    </row>
    <row r="111" spans="108:109" ht="13.5" hidden="1" customHeight="1" x14ac:dyDescent="0.15">
      <c r="DD111" s="364"/>
      <c r="DE111" s="364"/>
    </row>
    <row r="112" spans="108:109" ht="13.5" hidden="1" customHeight="1" x14ac:dyDescent="0.15">
      <c r="DD112" s="364"/>
      <c r="DE112" s="364"/>
    </row>
    <row r="113" spans="108:109" ht="13.5" hidden="1" customHeight="1" x14ac:dyDescent="0.15">
      <c r="DD113" s="364"/>
      <c r="DE113" s="364"/>
    </row>
    <row r="114" spans="108:109" ht="13.5" hidden="1" customHeight="1" x14ac:dyDescent="0.15">
      <c r="DD114" s="364"/>
      <c r="DE114" s="364"/>
    </row>
    <row r="115" spans="108:109" ht="13.5" hidden="1" customHeight="1" x14ac:dyDescent="0.15">
      <c r="DD115" s="364"/>
      <c r="DE115" s="364"/>
    </row>
    <row r="116" spans="108:109" ht="13.5" hidden="1" customHeight="1" x14ac:dyDescent="0.15">
      <c r="DD116" s="364"/>
      <c r="DE116" s="364"/>
    </row>
    <row r="117" spans="108:109" ht="13.5" hidden="1" customHeight="1" x14ac:dyDescent="0.15">
      <c r="DD117" s="364"/>
      <c r="DE117" s="364"/>
    </row>
    <row r="118" spans="108:109" ht="13.5" hidden="1" customHeight="1" x14ac:dyDescent="0.15">
      <c r="DD118" s="364"/>
      <c r="DE118" s="364"/>
    </row>
    <row r="119" spans="108:109" ht="13.5" hidden="1" customHeight="1" x14ac:dyDescent="0.15">
      <c r="DD119" s="364"/>
      <c r="DE119" s="364"/>
    </row>
    <row r="120" spans="108:109" ht="13.5" hidden="1" customHeight="1" x14ac:dyDescent="0.15">
      <c r="DD120" s="364"/>
      <c r="DE120" s="364"/>
    </row>
    <row r="121" spans="108:109" ht="13.5" hidden="1" customHeight="1" x14ac:dyDescent="0.15">
      <c r="DD121" s="364"/>
      <c r="DE121" s="364"/>
    </row>
    <row r="122" spans="108:109" ht="13.5" hidden="1" customHeight="1" x14ac:dyDescent="0.15">
      <c r="DD122" s="364"/>
      <c r="DE122" s="364"/>
    </row>
    <row r="123" spans="108:109" ht="13.5" hidden="1" customHeight="1" x14ac:dyDescent="0.15">
      <c r="DD123" s="364"/>
      <c r="DE123" s="364"/>
    </row>
    <row r="124" spans="108:109" ht="13.5" hidden="1" customHeight="1" x14ac:dyDescent="0.15">
      <c r="DD124" s="364"/>
      <c r="DE124" s="364"/>
    </row>
    <row r="125" spans="108:109" ht="13.5" hidden="1" customHeight="1" x14ac:dyDescent="0.15">
      <c r="DD125" s="364"/>
      <c r="DE125" s="364"/>
    </row>
    <row r="126" spans="108:109" ht="13.5" hidden="1" customHeight="1" x14ac:dyDescent="0.15">
      <c r="DD126" s="364"/>
      <c r="DE126" s="364"/>
    </row>
    <row r="127" spans="108:109" ht="13.5" hidden="1" customHeight="1" x14ac:dyDescent="0.15">
      <c r="DD127" s="364"/>
      <c r="DE127" s="364"/>
    </row>
    <row r="128" spans="108:109" ht="13.5" hidden="1" customHeight="1" x14ac:dyDescent="0.15">
      <c r="DD128" s="364"/>
      <c r="DE128" s="364"/>
    </row>
    <row r="129" spans="108:109" ht="13.5" hidden="1" customHeight="1" x14ac:dyDescent="0.15">
      <c r="DD129" s="364"/>
      <c r="DE129" s="364"/>
    </row>
    <row r="130" spans="108:109" ht="13.5" hidden="1" customHeight="1" x14ac:dyDescent="0.15">
      <c r="DD130" s="364"/>
      <c r="DE130" s="364"/>
    </row>
    <row r="131" spans="108:109" ht="13.5" hidden="1" customHeight="1" x14ac:dyDescent="0.15">
      <c r="DD131" s="364"/>
      <c r="DE131" s="364"/>
    </row>
    <row r="132" spans="108:109" ht="13.5" hidden="1" customHeight="1" x14ac:dyDescent="0.15">
      <c r="DD132" s="364"/>
      <c r="DE132" s="364"/>
    </row>
    <row r="133" spans="108:109" ht="13.5" hidden="1" customHeight="1" x14ac:dyDescent="0.15">
      <c r="DD133" s="364"/>
      <c r="DE133" s="364"/>
    </row>
    <row r="134" spans="108:109" ht="13.5" hidden="1" customHeight="1" x14ac:dyDescent="0.15">
      <c r="DD134" s="364"/>
      <c r="DE134" s="364"/>
    </row>
    <row r="135" spans="108:109" ht="13.5" hidden="1" customHeight="1" x14ac:dyDescent="0.15">
      <c r="DD135" s="364"/>
      <c r="DE135" s="364"/>
    </row>
    <row r="136" spans="108:109" ht="13.5" hidden="1" customHeight="1" x14ac:dyDescent="0.15">
      <c r="DD136" s="364"/>
      <c r="DE136" s="364"/>
    </row>
    <row r="137" spans="108:109" ht="13.5" hidden="1" customHeight="1" x14ac:dyDescent="0.15">
      <c r="DD137" s="364"/>
      <c r="DE137" s="364"/>
    </row>
    <row r="138" spans="108:109" ht="13.5" hidden="1" customHeight="1" x14ac:dyDescent="0.15">
      <c r="DD138" s="364"/>
      <c r="DE138" s="364"/>
    </row>
    <row r="139" spans="108:109" ht="13.5" hidden="1" customHeight="1" x14ac:dyDescent="0.15">
      <c r="DD139" s="364"/>
      <c r="DE139" s="364"/>
    </row>
    <row r="140" spans="108:109" ht="13.5" hidden="1" customHeight="1" x14ac:dyDescent="0.15">
      <c r="DD140" s="364"/>
      <c r="DE140" s="364"/>
    </row>
    <row r="141" spans="108:109" ht="13.5" hidden="1" customHeight="1" x14ac:dyDescent="0.15">
      <c r="DD141" s="364"/>
      <c r="DE141" s="364"/>
    </row>
    <row r="142" spans="108:109" ht="13.5" hidden="1" customHeight="1" x14ac:dyDescent="0.15">
      <c r="DD142" s="364"/>
      <c r="DE142" s="364"/>
    </row>
    <row r="143" spans="108:109" ht="13.5" hidden="1" customHeight="1" x14ac:dyDescent="0.15">
      <c r="DD143" s="364"/>
      <c r="DE143" s="364"/>
    </row>
    <row r="144" spans="108:109" ht="13.5" hidden="1" customHeight="1" x14ac:dyDescent="0.15">
      <c r="DD144" s="364"/>
      <c r="DE144" s="364"/>
    </row>
    <row r="145" spans="108:109" ht="13.5" hidden="1" customHeight="1" x14ac:dyDescent="0.15">
      <c r="DD145" s="364"/>
      <c r="DE145" s="364"/>
    </row>
    <row r="146" spans="108:109" ht="13.5" hidden="1" customHeight="1" x14ac:dyDescent="0.15">
      <c r="DD146" s="364"/>
      <c r="DE146" s="364"/>
    </row>
    <row r="147" spans="108:109" ht="13.5" hidden="1" customHeight="1" x14ac:dyDescent="0.15">
      <c r="DD147" s="364"/>
      <c r="DE147" s="364"/>
    </row>
    <row r="148" spans="108:109" ht="13.5" hidden="1" customHeight="1" x14ac:dyDescent="0.15">
      <c r="DD148" s="364"/>
      <c r="DE148" s="364"/>
    </row>
    <row r="149" spans="108:109" ht="13.5" hidden="1" customHeight="1" x14ac:dyDescent="0.15">
      <c r="DD149" s="364"/>
      <c r="DE149" s="364"/>
    </row>
    <row r="150" spans="108:109" ht="13.5" hidden="1" customHeight="1" x14ac:dyDescent="0.15">
      <c r="DD150" s="364"/>
      <c r="DE150" s="364"/>
    </row>
    <row r="151" spans="108:109" ht="13.5" hidden="1" customHeight="1" x14ac:dyDescent="0.15">
      <c r="DD151" s="364"/>
      <c r="DE151" s="364"/>
    </row>
    <row r="152" spans="108:109" ht="13.5" hidden="1" customHeight="1" x14ac:dyDescent="0.15">
      <c r="DD152" s="364"/>
      <c r="DE152" s="364"/>
    </row>
    <row r="153" spans="108:109" ht="13.5" hidden="1" customHeight="1" x14ac:dyDescent="0.15">
      <c r="DD153" s="364"/>
      <c r="DE153" s="364"/>
    </row>
    <row r="154" spans="108:109" ht="13.5" hidden="1" customHeight="1" x14ac:dyDescent="0.15">
      <c r="DD154" s="364"/>
      <c r="DE154" s="364"/>
    </row>
    <row r="155" spans="108:109" ht="13.5" hidden="1" customHeight="1" x14ac:dyDescent="0.15">
      <c r="DD155" s="364"/>
      <c r="DE155" s="364"/>
    </row>
    <row r="156" spans="108:109" ht="13.5" hidden="1" customHeight="1" x14ac:dyDescent="0.15">
      <c r="DD156" s="364"/>
      <c r="DE156" s="364"/>
    </row>
    <row r="157" spans="108:109" ht="13.5" hidden="1" customHeight="1" x14ac:dyDescent="0.15">
      <c r="DD157" s="364"/>
      <c r="DE157" s="364"/>
    </row>
    <row r="158" spans="108:109" ht="13.5" hidden="1" customHeight="1" x14ac:dyDescent="0.15">
      <c r="DD158" s="364"/>
      <c r="DE158" s="364"/>
    </row>
    <row r="159" spans="108:109" ht="13.5" hidden="1" customHeight="1" x14ac:dyDescent="0.15">
      <c r="DD159" s="364"/>
      <c r="DE159" s="364"/>
    </row>
    <row r="160" spans="108:109" ht="13.5" hidden="1" customHeight="1" x14ac:dyDescent="0.15">
      <c r="DD160" s="364"/>
      <c r="DE160" s="36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hD027k+iCKBsMcasLswXLUPu5CNtnk+phxKYyaR7m7MLGvGqZwNSzM2IG/Brnyrqk+OY0XZ69lNN04zc1H8mg==" saltValue="UtjQaPch3uVdRHERjUGu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x14ac:dyDescent="0.15"/>
  <cols>
    <col min="1" max="34" width="2.5" style="268" customWidth="1"/>
    <col min="35" max="122" width="2.5" style="267" customWidth="1"/>
    <col min="123" max="16384" width="2.5" style="267" hidden="1"/>
  </cols>
  <sheetData>
    <row r="1" spans="2:34"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2:34" x14ac:dyDescent="0.15">
      <c r="S2" s="267"/>
      <c r="AH2" s="267"/>
    </row>
    <row r="3" spans="2:34"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row>
    <row r="4" spans="2:34" x14ac:dyDescent="0.15"/>
    <row r="5" spans="2:34" x14ac:dyDescent="0.15"/>
    <row r="6" spans="2:34" x14ac:dyDescent="0.15"/>
    <row r="7" spans="2:34" x14ac:dyDescent="0.15"/>
    <row r="8" spans="2:34" x14ac:dyDescent="0.15"/>
    <row r="9" spans="2:34" x14ac:dyDescent="0.15">
      <c r="AH9" s="26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7"/>
    </row>
    <row r="18" spans="12:34" x14ac:dyDescent="0.15"/>
    <row r="19" spans="12:34" x14ac:dyDescent="0.15"/>
    <row r="20" spans="12:34" x14ac:dyDescent="0.15">
      <c r="AH20" s="267"/>
    </row>
    <row r="21" spans="12:34" x14ac:dyDescent="0.15">
      <c r="AH21" s="267"/>
    </row>
    <row r="22" spans="12:34" x14ac:dyDescent="0.15"/>
    <row r="23" spans="12:34" x14ac:dyDescent="0.15"/>
    <row r="24" spans="12:34" x14ac:dyDescent="0.15">
      <c r="Q24" s="267"/>
    </row>
    <row r="25" spans="12:34" x14ac:dyDescent="0.15"/>
    <row r="26" spans="12:34" x14ac:dyDescent="0.15"/>
    <row r="27" spans="12:34" x14ac:dyDescent="0.15"/>
    <row r="28" spans="12:34" x14ac:dyDescent="0.15">
      <c r="O28" s="267"/>
      <c r="T28" s="267"/>
      <c r="AH28" s="267"/>
    </row>
    <row r="29" spans="12:34" x14ac:dyDescent="0.15"/>
    <row r="30" spans="12:34" x14ac:dyDescent="0.15"/>
    <row r="31" spans="12:34" x14ac:dyDescent="0.15">
      <c r="Q31" s="267"/>
    </row>
    <row r="32" spans="12:34" x14ac:dyDescent="0.15">
      <c r="L32" s="267"/>
    </row>
    <row r="33" spans="2:34" x14ac:dyDescent="0.15">
      <c r="C33" s="267"/>
      <c r="E33" s="267"/>
      <c r="G33" s="267"/>
      <c r="I33" s="267"/>
      <c r="X33" s="267"/>
    </row>
    <row r="34" spans="2:34" x14ac:dyDescent="0.15">
      <c r="B34" s="267"/>
      <c r="P34" s="267"/>
      <c r="R34" s="267"/>
      <c r="T34" s="267"/>
    </row>
    <row r="35" spans="2:34" x14ac:dyDescent="0.15">
      <c r="D35" s="267"/>
      <c r="W35" s="267"/>
      <c r="AC35" s="267"/>
      <c r="AD35" s="267"/>
      <c r="AE35" s="267"/>
      <c r="AF35" s="267"/>
      <c r="AG35" s="267"/>
      <c r="AH35" s="267"/>
    </row>
    <row r="36" spans="2:34" x14ac:dyDescent="0.15">
      <c r="H36" s="267"/>
      <c r="J36" s="267"/>
      <c r="K36" s="267"/>
      <c r="M36" s="267"/>
      <c r="Y36" s="267"/>
      <c r="Z36" s="267"/>
      <c r="AA36" s="267"/>
      <c r="AB36" s="267"/>
      <c r="AC36" s="267"/>
      <c r="AD36" s="267"/>
      <c r="AE36" s="267"/>
      <c r="AF36" s="267"/>
      <c r="AG36" s="267"/>
      <c r="AH36" s="267"/>
    </row>
    <row r="37" spans="2:34" x14ac:dyDescent="0.15">
      <c r="AH37" s="267"/>
    </row>
    <row r="38" spans="2:34" x14ac:dyDescent="0.15">
      <c r="AG38" s="267"/>
      <c r="AH38" s="267"/>
    </row>
    <row r="39" spans="2:34" x14ac:dyDescent="0.15"/>
    <row r="40" spans="2:34" x14ac:dyDescent="0.15">
      <c r="X40" s="267"/>
    </row>
    <row r="41" spans="2:34" x14ac:dyDescent="0.15">
      <c r="R41" s="267"/>
    </row>
    <row r="42" spans="2:34" x14ac:dyDescent="0.15">
      <c r="W42" s="267"/>
    </row>
    <row r="43" spans="2:34" x14ac:dyDescent="0.15">
      <c r="Y43" s="267"/>
      <c r="Z43" s="267"/>
      <c r="AA43" s="267"/>
      <c r="AB43" s="267"/>
      <c r="AC43" s="267"/>
      <c r="AD43" s="267"/>
      <c r="AE43" s="267"/>
      <c r="AF43" s="267"/>
      <c r="AG43" s="267"/>
      <c r="AH43" s="267"/>
    </row>
    <row r="44" spans="2:34" x14ac:dyDescent="0.15">
      <c r="AH44" s="267"/>
    </row>
    <row r="45" spans="2:34" x14ac:dyDescent="0.15">
      <c r="X45" s="267"/>
    </row>
    <row r="46" spans="2:34" x14ac:dyDescent="0.15"/>
    <row r="47" spans="2:34" x14ac:dyDescent="0.15"/>
    <row r="48" spans="2:34" x14ac:dyDescent="0.15">
      <c r="W48" s="267"/>
      <c r="Y48" s="267"/>
      <c r="Z48" s="267"/>
      <c r="AA48" s="267"/>
      <c r="AB48" s="267"/>
      <c r="AC48" s="267"/>
      <c r="AD48" s="267"/>
      <c r="AE48" s="267"/>
      <c r="AF48" s="267"/>
      <c r="AG48" s="267"/>
      <c r="AH48" s="267"/>
    </row>
    <row r="49" spans="28:34" x14ac:dyDescent="0.15"/>
    <row r="50" spans="28:34" x14ac:dyDescent="0.15">
      <c r="AE50" s="267"/>
      <c r="AF50" s="267"/>
      <c r="AG50" s="267"/>
      <c r="AH50" s="267"/>
    </row>
    <row r="51" spans="28:34" x14ac:dyDescent="0.15">
      <c r="AC51" s="267"/>
      <c r="AD51" s="267"/>
      <c r="AE51" s="267"/>
      <c r="AF51" s="267"/>
      <c r="AG51" s="267"/>
      <c r="AH51" s="267"/>
    </row>
    <row r="52" spans="28:34" x14ac:dyDescent="0.15"/>
    <row r="53" spans="28:34" x14ac:dyDescent="0.15">
      <c r="AF53" s="267"/>
      <c r="AG53" s="267"/>
      <c r="AH53" s="267"/>
    </row>
    <row r="54" spans="28:34" x14ac:dyDescent="0.15">
      <c r="AH54" s="267"/>
    </row>
    <row r="55" spans="28:34" x14ac:dyDescent="0.15"/>
    <row r="56" spans="28:34" x14ac:dyDescent="0.15">
      <c r="AB56" s="267"/>
      <c r="AC56" s="267"/>
      <c r="AD56" s="267"/>
      <c r="AE56" s="267"/>
      <c r="AF56" s="267"/>
      <c r="AG56" s="267"/>
      <c r="AH56" s="267"/>
    </row>
    <row r="57" spans="28:34" x14ac:dyDescent="0.15">
      <c r="AH57" s="267"/>
    </row>
    <row r="58" spans="28:34" x14ac:dyDescent="0.15">
      <c r="AH58" s="267"/>
    </row>
    <row r="59" spans="28:34" x14ac:dyDescent="0.15"/>
    <row r="60" spans="28:34" x14ac:dyDescent="0.15"/>
    <row r="61" spans="28:34" x14ac:dyDescent="0.15"/>
    <row r="62" spans="28:34" x14ac:dyDescent="0.15"/>
    <row r="63" spans="28:34" x14ac:dyDescent="0.15">
      <c r="AH63" s="267"/>
    </row>
    <row r="64" spans="28:34" x14ac:dyDescent="0.15">
      <c r="AG64" s="267"/>
      <c r="AH64" s="267"/>
    </row>
    <row r="65" spans="28:34" x14ac:dyDescent="0.15"/>
    <row r="66" spans="28:34" x14ac:dyDescent="0.15"/>
    <row r="67" spans="28:34" x14ac:dyDescent="0.15"/>
    <row r="68" spans="28:34" x14ac:dyDescent="0.15">
      <c r="AB68" s="267"/>
      <c r="AC68" s="267"/>
      <c r="AD68" s="267"/>
      <c r="AE68" s="267"/>
      <c r="AF68" s="267"/>
      <c r="AG68" s="267"/>
      <c r="AH68" s="267"/>
    </row>
    <row r="69" spans="28:34" x14ac:dyDescent="0.15">
      <c r="AF69" s="267"/>
      <c r="AG69" s="267"/>
      <c r="AH69" s="267"/>
    </row>
    <row r="70" spans="28:34" x14ac:dyDescent="0.15"/>
    <row r="71" spans="28:34" x14ac:dyDescent="0.15"/>
    <row r="72" spans="28:34" x14ac:dyDescent="0.15"/>
    <row r="73" spans="28:34" x14ac:dyDescent="0.15"/>
    <row r="74" spans="28:34" x14ac:dyDescent="0.15"/>
    <row r="75" spans="28:34" x14ac:dyDescent="0.15">
      <c r="AH75" s="267"/>
    </row>
    <row r="76" spans="28:34" x14ac:dyDescent="0.15">
      <c r="AF76" s="267"/>
      <c r="AG76" s="267"/>
      <c r="AH76" s="267"/>
    </row>
    <row r="77" spans="28:34" x14ac:dyDescent="0.15">
      <c r="AG77" s="267"/>
      <c r="AH77" s="267"/>
    </row>
    <row r="78" spans="28:34" x14ac:dyDescent="0.15"/>
    <row r="79" spans="28:34" x14ac:dyDescent="0.15"/>
    <row r="80" spans="28:34" x14ac:dyDescent="0.15"/>
    <row r="81" spans="25:34" x14ac:dyDescent="0.15"/>
    <row r="82" spans="25:34" x14ac:dyDescent="0.15">
      <c r="Y82" s="267"/>
    </row>
    <row r="83" spans="25:34" x14ac:dyDescent="0.15">
      <c r="Y83" s="267"/>
      <c r="Z83" s="267"/>
      <c r="AA83" s="267"/>
      <c r="AB83" s="267"/>
      <c r="AC83" s="267"/>
      <c r="AD83" s="267"/>
      <c r="AE83" s="267"/>
      <c r="AF83" s="267"/>
      <c r="AG83" s="267"/>
      <c r="AH83" s="267"/>
    </row>
    <row r="84" spans="25:34" x14ac:dyDescent="0.15"/>
    <row r="85" spans="25:34" x14ac:dyDescent="0.15"/>
    <row r="86" spans="25:34" x14ac:dyDescent="0.15"/>
    <row r="87" spans="25:34" x14ac:dyDescent="0.15"/>
    <row r="88" spans="25:34" x14ac:dyDescent="0.15">
      <c r="AH88" s="26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7"/>
      <c r="AG94" s="267"/>
      <c r="AH94" s="267"/>
    </row>
    <row r="95" spans="25:34" ht="13.5" customHeight="1" x14ac:dyDescent="0.15">
      <c r="AH95" s="26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7"/>
    </row>
    <row r="102" spans="33:34" ht="13.5" customHeight="1" x14ac:dyDescent="0.15"/>
    <row r="103" spans="33:34" ht="13.5" customHeight="1" x14ac:dyDescent="0.15"/>
    <row r="104" spans="33:34" ht="13.5" customHeight="1" x14ac:dyDescent="0.15">
      <c r="AG104" s="267"/>
      <c r="AH104" s="26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7"/>
    </row>
    <row r="117" spans="34:122" ht="13.5" customHeight="1" x14ac:dyDescent="0.15"/>
    <row r="118" spans="34:122" ht="13.5" customHeight="1" x14ac:dyDescent="0.15"/>
    <row r="119" spans="34:122" ht="13.5" customHeight="1" x14ac:dyDescent="0.15"/>
    <row r="120" spans="34:122" ht="13.5" customHeight="1" x14ac:dyDescent="0.15">
      <c r="AH120" s="267"/>
    </row>
    <row r="121" spans="34:122" ht="13.5" customHeight="1" x14ac:dyDescent="0.15">
      <c r="AH121" s="267"/>
    </row>
    <row r="122" spans="34:122" ht="13.5" customHeight="1" x14ac:dyDescent="0.15"/>
    <row r="123" spans="34:122" ht="13.5" customHeight="1" x14ac:dyDescent="0.15"/>
    <row r="124" spans="34:122" ht="13.5" customHeight="1" x14ac:dyDescent="0.15"/>
    <row r="125" spans="34:122" ht="13.5" customHeight="1" x14ac:dyDescent="0.15">
      <c r="DR125" s="267"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T8wW3O/vCYXSoXCjC5cL6eGKCpZwcJAZVYTuO8kzuD3SUuWyHVA1d0iIyxDUnCpEgR0t1HbMMacv1zg0mBLpQ==" saltValue="0KW8HGyUDZzweDpNWYjQ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68" customWidth="1"/>
    <col min="35" max="122" width="2.5" style="267" customWidth="1"/>
    <col min="123" max="16384" width="2.5" style="267" hidden="1"/>
  </cols>
  <sheetData>
    <row r="1" spans="2:34"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2:34" x14ac:dyDescent="0.15">
      <c r="S2" s="267"/>
      <c r="AH2" s="267"/>
    </row>
    <row r="3" spans="2:34"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row>
    <row r="4" spans="2:34" x14ac:dyDescent="0.15"/>
    <row r="5" spans="2:34" x14ac:dyDescent="0.15"/>
    <row r="6" spans="2:34" x14ac:dyDescent="0.15"/>
    <row r="7" spans="2:34" x14ac:dyDescent="0.15"/>
    <row r="8" spans="2:34" x14ac:dyDescent="0.15"/>
    <row r="9" spans="2:34" x14ac:dyDescent="0.15">
      <c r="AH9" s="26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7"/>
    </row>
    <row r="18" spans="12:34" x14ac:dyDescent="0.15"/>
    <row r="19" spans="12:34" x14ac:dyDescent="0.15"/>
    <row r="20" spans="12:34" x14ac:dyDescent="0.15">
      <c r="AH20" s="267"/>
    </row>
    <row r="21" spans="12:34" x14ac:dyDescent="0.15">
      <c r="AH21" s="267"/>
    </row>
    <row r="22" spans="12:34" x14ac:dyDescent="0.15"/>
    <row r="23" spans="12:34" x14ac:dyDescent="0.15"/>
    <row r="24" spans="12:34" x14ac:dyDescent="0.15">
      <c r="Q24" s="267"/>
    </row>
    <row r="25" spans="12:34" x14ac:dyDescent="0.15"/>
    <row r="26" spans="12:34" x14ac:dyDescent="0.15"/>
    <row r="27" spans="12:34" x14ac:dyDescent="0.15"/>
    <row r="28" spans="12:34" x14ac:dyDescent="0.15">
      <c r="O28" s="267"/>
      <c r="T28" s="267"/>
      <c r="AH28" s="267"/>
    </row>
    <row r="29" spans="12:34" x14ac:dyDescent="0.15"/>
    <row r="30" spans="12:34" x14ac:dyDescent="0.15"/>
    <row r="31" spans="12:34" x14ac:dyDescent="0.15">
      <c r="Q31" s="267"/>
    </row>
    <row r="32" spans="12:34" x14ac:dyDescent="0.15">
      <c r="L32" s="267"/>
    </row>
    <row r="33" spans="2:34" x14ac:dyDescent="0.15">
      <c r="C33" s="267"/>
      <c r="E33" s="267"/>
      <c r="G33" s="267"/>
      <c r="I33" s="267"/>
      <c r="X33" s="267"/>
    </row>
    <row r="34" spans="2:34" x14ac:dyDescent="0.15">
      <c r="B34" s="267"/>
      <c r="P34" s="267"/>
      <c r="R34" s="267"/>
      <c r="T34" s="267"/>
    </row>
    <row r="35" spans="2:34" x14ac:dyDescent="0.15">
      <c r="D35" s="267"/>
      <c r="W35" s="267"/>
      <c r="AC35" s="267"/>
      <c r="AD35" s="267"/>
      <c r="AE35" s="267"/>
      <c r="AF35" s="267"/>
      <c r="AG35" s="267"/>
      <c r="AH35" s="267"/>
    </row>
    <row r="36" spans="2:34" x14ac:dyDescent="0.15">
      <c r="H36" s="267"/>
      <c r="J36" s="267"/>
      <c r="K36" s="267"/>
      <c r="M36" s="267"/>
      <c r="Y36" s="267"/>
      <c r="Z36" s="267"/>
      <c r="AA36" s="267"/>
      <c r="AB36" s="267"/>
      <c r="AC36" s="267"/>
      <c r="AD36" s="267"/>
      <c r="AE36" s="267"/>
      <c r="AF36" s="267"/>
      <c r="AG36" s="267"/>
      <c r="AH36" s="267"/>
    </row>
    <row r="37" spans="2:34" x14ac:dyDescent="0.15">
      <c r="AH37" s="267"/>
    </row>
    <row r="38" spans="2:34" x14ac:dyDescent="0.15">
      <c r="AG38" s="267"/>
      <c r="AH38" s="267"/>
    </row>
    <row r="39" spans="2:34" x14ac:dyDescent="0.15"/>
    <row r="40" spans="2:34" x14ac:dyDescent="0.15">
      <c r="X40" s="267"/>
    </row>
    <row r="41" spans="2:34" x14ac:dyDescent="0.15">
      <c r="R41" s="267"/>
    </row>
    <row r="42" spans="2:34" x14ac:dyDescent="0.15">
      <c r="W42" s="267"/>
    </row>
    <row r="43" spans="2:34" x14ac:dyDescent="0.15">
      <c r="Y43" s="267"/>
      <c r="Z43" s="267"/>
      <c r="AA43" s="267"/>
      <c r="AB43" s="267"/>
      <c r="AC43" s="267"/>
      <c r="AD43" s="267"/>
      <c r="AE43" s="267"/>
      <c r="AF43" s="267"/>
      <c r="AG43" s="267"/>
      <c r="AH43" s="267"/>
    </row>
    <row r="44" spans="2:34" x14ac:dyDescent="0.15">
      <c r="AH44" s="267"/>
    </row>
    <row r="45" spans="2:34" x14ac:dyDescent="0.15">
      <c r="X45" s="267"/>
    </row>
    <row r="46" spans="2:34" x14ac:dyDescent="0.15"/>
    <row r="47" spans="2:34" x14ac:dyDescent="0.15"/>
    <row r="48" spans="2:34" x14ac:dyDescent="0.15">
      <c r="W48" s="267"/>
      <c r="Y48" s="267"/>
      <c r="Z48" s="267"/>
      <c r="AA48" s="267"/>
      <c r="AB48" s="267"/>
      <c r="AC48" s="267"/>
      <c r="AD48" s="267"/>
      <c r="AE48" s="267"/>
      <c r="AF48" s="267"/>
      <c r="AG48" s="267"/>
      <c r="AH48" s="267"/>
    </row>
    <row r="49" spans="28:34" x14ac:dyDescent="0.15"/>
    <row r="50" spans="28:34" x14ac:dyDescent="0.15">
      <c r="AE50" s="267"/>
      <c r="AF50" s="267"/>
      <c r="AG50" s="267"/>
      <c r="AH50" s="267"/>
    </row>
    <row r="51" spans="28:34" x14ac:dyDescent="0.15">
      <c r="AC51" s="267"/>
      <c r="AD51" s="267"/>
      <c r="AE51" s="267"/>
      <c r="AF51" s="267"/>
      <c r="AG51" s="267"/>
      <c r="AH51" s="267"/>
    </row>
    <row r="52" spans="28:34" x14ac:dyDescent="0.15"/>
    <row r="53" spans="28:34" x14ac:dyDescent="0.15">
      <c r="AF53" s="267"/>
      <c r="AG53" s="267"/>
      <c r="AH53" s="267"/>
    </row>
    <row r="54" spans="28:34" x14ac:dyDescent="0.15">
      <c r="AH54" s="267"/>
    </row>
    <row r="55" spans="28:34" x14ac:dyDescent="0.15"/>
    <row r="56" spans="28:34" x14ac:dyDescent="0.15">
      <c r="AB56" s="267"/>
      <c r="AC56" s="267"/>
      <c r="AD56" s="267"/>
      <c r="AE56" s="267"/>
      <c r="AF56" s="267"/>
      <c r="AG56" s="267"/>
      <c r="AH56" s="267"/>
    </row>
    <row r="57" spans="28:34" x14ac:dyDescent="0.15">
      <c r="AH57" s="267"/>
    </row>
    <row r="58" spans="28:34" x14ac:dyDescent="0.15">
      <c r="AH58" s="267"/>
    </row>
    <row r="59" spans="28:34" x14ac:dyDescent="0.15">
      <c r="AG59" s="267"/>
      <c r="AH59" s="267"/>
    </row>
    <row r="60" spans="28:34" x14ac:dyDescent="0.15"/>
    <row r="61" spans="28:34" x14ac:dyDescent="0.15"/>
    <row r="62" spans="28:34" x14ac:dyDescent="0.15"/>
    <row r="63" spans="28:34" x14ac:dyDescent="0.15">
      <c r="AH63" s="267"/>
    </row>
    <row r="64" spans="28:34" x14ac:dyDescent="0.15">
      <c r="AG64" s="267"/>
      <c r="AH64" s="267"/>
    </row>
    <row r="65" spans="28:34" x14ac:dyDescent="0.15"/>
    <row r="66" spans="28:34" x14ac:dyDescent="0.15"/>
    <row r="67" spans="28:34" x14ac:dyDescent="0.15"/>
    <row r="68" spans="28:34" x14ac:dyDescent="0.15">
      <c r="AB68" s="267"/>
      <c r="AC68" s="267"/>
      <c r="AD68" s="267"/>
      <c r="AE68" s="267"/>
      <c r="AF68" s="267"/>
      <c r="AG68" s="267"/>
      <c r="AH68" s="267"/>
    </row>
    <row r="69" spans="28:34" x14ac:dyDescent="0.15">
      <c r="AF69" s="267"/>
      <c r="AG69" s="267"/>
      <c r="AH69" s="267"/>
    </row>
    <row r="70" spans="28:34" x14ac:dyDescent="0.15"/>
    <row r="71" spans="28:34" x14ac:dyDescent="0.15"/>
    <row r="72" spans="28:34" x14ac:dyDescent="0.15"/>
    <row r="73" spans="28:34" x14ac:dyDescent="0.15"/>
    <row r="74" spans="28:34" x14ac:dyDescent="0.15"/>
    <row r="75" spans="28:34" x14ac:dyDescent="0.15">
      <c r="AH75" s="267"/>
    </row>
    <row r="76" spans="28:34" x14ac:dyDescent="0.15">
      <c r="AF76" s="267"/>
      <c r="AG76" s="267"/>
      <c r="AH76" s="267"/>
    </row>
    <row r="77" spans="28:34" x14ac:dyDescent="0.15">
      <c r="AG77" s="267"/>
      <c r="AH77" s="267"/>
    </row>
    <row r="78" spans="28:34" x14ac:dyDescent="0.15"/>
    <row r="79" spans="28:34" x14ac:dyDescent="0.15"/>
    <row r="80" spans="28:34" x14ac:dyDescent="0.15"/>
    <row r="81" spans="25:34" x14ac:dyDescent="0.15"/>
    <row r="82" spans="25:34" x14ac:dyDescent="0.15">
      <c r="Y82" s="267"/>
    </row>
    <row r="83" spans="25:34" x14ac:dyDescent="0.15">
      <c r="Y83" s="267"/>
      <c r="Z83" s="267"/>
      <c r="AA83" s="267"/>
      <c r="AB83" s="267"/>
      <c r="AC83" s="267"/>
      <c r="AD83" s="267"/>
      <c r="AE83" s="267"/>
      <c r="AF83" s="267"/>
      <c r="AG83" s="267"/>
      <c r="AH83" s="267"/>
    </row>
    <row r="84" spans="25:34" x14ac:dyDescent="0.15"/>
    <row r="85" spans="25:34" x14ac:dyDescent="0.15"/>
    <row r="86" spans="25:34" x14ac:dyDescent="0.15"/>
    <row r="87" spans="25:34" x14ac:dyDescent="0.15"/>
    <row r="88" spans="25:34" x14ac:dyDescent="0.15">
      <c r="AH88" s="26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7"/>
      <c r="AG94" s="267"/>
      <c r="AH94" s="267"/>
    </row>
    <row r="95" spans="25:34" ht="13.5" customHeight="1" x14ac:dyDescent="0.15">
      <c r="AH95" s="26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7"/>
    </row>
    <row r="102" spans="33:34" ht="13.5" customHeight="1" x14ac:dyDescent="0.15"/>
    <row r="103" spans="33:34" ht="13.5" customHeight="1" x14ac:dyDescent="0.15"/>
    <row r="104" spans="33:34" ht="13.5" customHeight="1" x14ac:dyDescent="0.15">
      <c r="AG104" s="267"/>
      <c r="AH104" s="26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7"/>
    </row>
    <row r="117" spans="34:122" ht="13.5" customHeight="1" x14ac:dyDescent="0.15"/>
    <row r="118" spans="34:122" ht="13.5" customHeight="1" x14ac:dyDescent="0.15"/>
    <row r="119" spans="34:122" ht="13.5" customHeight="1" x14ac:dyDescent="0.15"/>
    <row r="120" spans="34:122" ht="13.5" customHeight="1" x14ac:dyDescent="0.15">
      <c r="AH120" s="267"/>
    </row>
    <row r="121" spans="34:122" ht="13.5" customHeight="1" x14ac:dyDescent="0.15">
      <c r="AH121" s="267"/>
    </row>
    <row r="122" spans="34:122" ht="13.5" customHeight="1" x14ac:dyDescent="0.15"/>
    <row r="123" spans="34:122" ht="13.5" customHeight="1" x14ac:dyDescent="0.15"/>
    <row r="124" spans="34:122" ht="13.5" customHeight="1" x14ac:dyDescent="0.15"/>
    <row r="125" spans="34:122" ht="13.5" customHeight="1" x14ac:dyDescent="0.15">
      <c r="DR125" s="267"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ZdPEgPahDDd5n5yG1lD3rguNQCH9OIiaAAE8I+fljlUPXUAX3EGSM8id7O+wg0XDPRgJfgfuiNvTQX78IK/Sg==" saltValue="lQcrdjoIw19XgDC7Zs9oB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49</v>
      </c>
      <c r="E2" s="131"/>
      <c r="F2" s="132" t="s">
        <v>541</v>
      </c>
      <c r="G2" s="133"/>
      <c r="H2" s="134"/>
    </row>
    <row r="3" spans="1:8" x14ac:dyDescent="0.15">
      <c r="A3" s="130" t="s">
        <v>534</v>
      </c>
      <c r="B3" s="135"/>
      <c r="C3" s="136"/>
      <c r="D3" s="137">
        <v>38985</v>
      </c>
      <c r="E3" s="138"/>
      <c r="F3" s="139">
        <v>45117</v>
      </c>
      <c r="G3" s="140"/>
      <c r="H3" s="141"/>
    </row>
    <row r="4" spans="1:8" x14ac:dyDescent="0.15">
      <c r="A4" s="142"/>
      <c r="B4" s="143"/>
      <c r="C4" s="144"/>
      <c r="D4" s="145">
        <v>28978</v>
      </c>
      <c r="E4" s="146"/>
      <c r="F4" s="147">
        <v>25589</v>
      </c>
      <c r="G4" s="148"/>
      <c r="H4" s="149"/>
    </row>
    <row r="5" spans="1:8" x14ac:dyDescent="0.15">
      <c r="A5" s="130" t="s">
        <v>536</v>
      </c>
      <c r="B5" s="135"/>
      <c r="C5" s="136"/>
      <c r="D5" s="137">
        <v>31579</v>
      </c>
      <c r="E5" s="138"/>
      <c r="F5" s="139">
        <v>39951</v>
      </c>
      <c r="G5" s="140"/>
      <c r="H5" s="141"/>
    </row>
    <row r="6" spans="1:8" x14ac:dyDescent="0.15">
      <c r="A6" s="142"/>
      <c r="B6" s="143"/>
      <c r="C6" s="144"/>
      <c r="D6" s="145">
        <v>23546</v>
      </c>
      <c r="E6" s="146"/>
      <c r="F6" s="147">
        <v>22555</v>
      </c>
      <c r="G6" s="148"/>
      <c r="H6" s="149"/>
    </row>
    <row r="7" spans="1:8" x14ac:dyDescent="0.15">
      <c r="A7" s="130" t="s">
        <v>537</v>
      </c>
      <c r="B7" s="135"/>
      <c r="C7" s="136"/>
      <c r="D7" s="137">
        <v>30326</v>
      </c>
      <c r="E7" s="138"/>
      <c r="F7" s="139">
        <v>39893</v>
      </c>
      <c r="G7" s="140"/>
      <c r="H7" s="141"/>
    </row>
    <row r="8" spans="1:8" x14ac:dyDescent="0.15">
      <c r="A8" s="142"/>
      <c r="B8" s="143"/>
      <c r="C8" s="144"/>
      <c r="D8" s="145">
        <v>19487</v>
      </c>
      <c r="E8" s="146"/>
      <c r="F8" s="147">
        <v>26170</v>
      </c>
      <c r="G8" s="148"/>
      <c r="H8" s="149"/>
    </row>
    <row r="9" spans="1:8" x14ac:dyDescent="0.15">
      <c r="A9" s="130" t="s">
        <v>538</v>
      </c>
      <c r="B9" s="135"/>
      <c r="C9" s="136"/>
      <c r="D9" s="137">
        <v>23746</v>
      </c>
      <c r="E9" s="138"/>
      <c r="F9" s="139">
        <v>41080</v>
      </c>
      <c r="G9" s="140"/>
      <c r="H9" s="141"/>
    </row>
    <row r="10" spans="1:8" x14ac:dyDescent="0.15">
      <c r="A10" s="142"/>
      <c r="B10" s="143"/>
      <c r="C10" s="144"/>
      <c r="D10" s="145">
        <v>15849</v>
      </c>
      <c r="E10" s="146"/>
      <c r="F10" s="147">
        <v>27265</v>
      </c>
      <c r="G10" s="148"/>
      <c r="H10" s="149"/>
    </row>
    <row r="11" spans="1:8" x14ac:dyDescent="0.15">
      <c r="A11" s="130" t="s">
        <v>539</v>
      </c>
      <c r="B11" s="135"/>
      <c r="C11" s="136"/>
      <c r="D11" s="137">
        <v>23868</v>
      </c>
      <c r="E11" s="138"/>
      <c r="F11" s="139">
        <v>33173</v>
      </c>
      <c r="G11" s="140"/>
      <c r="H11" s="141"/>
    </row>
    <row r="12" spans="1:8" x14ac:dyDescent="0.15">
      <c r="A12" s="142"/>
      <c r="B12" s="143"/>
      <c r="C12" s="150"/>
      <c r="D12" s="145">
        <v>17817</v>
      </c>
      <c r="E12" s="146"/>
      <c r="F12" s="147">
        <v>20353</v>
      </c>
      <c r="G12" s="148"/>
      <c r="H12" s="149"/>
    </row>
    <row r="13" spans="1:8" x14ac:dyDescent="0.15">
      <c r="A13" s="130"/>
      <c r="B13" s="135"/>
      <c r="C13" s="151"/>
      <c r="D13" s="152">
        <v>29701</v>
      </c>
      <c r="E13" s="153"/>
      <c r="F13" s="154">
        <v>39843</v>
      </c>
      <c r="G13" s="155"/>
      <c r="H13" s="141"/>
    </row>
    <row r="14" spans="1:8" x14ac:dyDescent="0.15">
      <c r="A14" s="142"/>
      <c r="B14" s="143"/>
      <c r="C14" s="144"/>
      <c r="D14" s="145">
        <v>21135</v>
      </c>
      <c r="E14" s="146"/>
      <c r="F14" s="147">
        <v>24386</v>
      </c>
      <c r="G14" s="148"/>
      <c r="H14" s="149"/>
    </row>
    <row r="17" spans="1:11" x14ac:dyDescent="0.15">
      <c r="A17" s="126" t="s">
        <v>50</v>
      </c>
    </row>
    <row r="18" spans="1:11" x14ac:dyDescent="0.15">
      <c r="A18" s="156"/>
      <c r="B18" s="156" t="str">
        <f>実質収支比率等に係る経年分析!F$46</f>
        <v>H26</v>
      </c>
      <c r="C18" s="156" t="str">
        <f>実質収支比率等に係る経年分析!G$46</f>
        <v>H27</v>
      </c>
      <c r="D18" s="156" t="str">
        <f>実質収支比率等に係る経年分析!H$46</f>
        <v>H28</v>
      </c>
      <c r="E18" s="156" t="str">
        <f>実質収支比率等に係る経年分析!I$46</f>
        <v>H29</v>
      </c>
      <c r="F18" s="156" t="str">
        <f>実質収支比率等に係る経年分析!J$46</f>
        <v>H30</v>
      </c>
    </row>
    <row r="19" spans="1:11" x14ac:dyDescent="0.15">
      <c r="A19" s="156" t="s">
        <v>51</v>
      </c>
      <c r="B19" s="156">
        <f>ROUND(VALUE(SUBSTITUTE(実質収支比率等に係る経年分析!F$48,"▲","-")),2)</f>
        <v>7.11</v>
      </c>
      <c r="C19" s="156">
        <f>ROUND(VALUE(SUBSTITUTE(実質収支比率等に係る経年分析!G$48,"▲","-")),2)</f>
        <v>4.08</v>
      </c>
      <c r="D19" s="156">
        <f>ROUND(VALUE(SUBSTITUTE(実質収支比率等に係る経年分析!H$48,"▲","-")),2)</f>
        <v>5.39</v>
      </c>
      <c r="E19" s="156">
        <f>ROUND(VALUE(SUBSTITUTE(実質収支比率等に係る経年分析!I$48,"▲","-")),2)</f>
        <v>7.3</v>
      </c>
      <c r="F19" s="156">
        <f>ROUND(VALUE(SUBSTITUTE(実質収支比率等に係る経年分析!J$48,"▲","-")),2)</f>
        <v>6.2</v>
      </c>
    </row>
    <row r="20" spans="1:11" x14ac:dyDescent="0.15">
      <c r="A20" s="156" t="s">
        <v>52</v>
      </c>
      <c r="B20" s="156">
        <f>ROUND(VALUE(SUBSTITUTE(実質収支比率等に係る経年分析!F$47,"▲","-")),2)</f>
        <v>18.38</v>
      </c>
      <c r="C20" s="156">
        <f>ROUND(VALUE(SUBSTITUTE(実質収支比率等に係る経年分析!G$47,"▲","-")),2)</f>
        <v>15.94</v>
      </c>
      <c r="D20" s="156">
        <f>ROUND(VALUE(SUBSTITUTE(実質収支比率等に係る経年分析!H$47,"▲","-")),2)</f>
        <v>15.27</v>
      </c>
      <c r="E20" s="156">
        <f>ROUND(VALUE(SUBSTITUTE(実質収支比率等に係る経年分析!I$47,"▲","-")),2)</f>
        <v>15.32</v>
      </c>
      <c r="F20" s="156">
        <f>ROUND(VALUE(SUBSTITUTE(実質収支比率等に係る経年分析!J$47,"▲","-")),2)</f>
        <v>16.53</v>
      </c>
    </row>
    <row r="21" spans="1:11" x14ac:dyDescent="0.15">
      <c r="A21" s="156" t="s">
        <v>53</v>
      </c>
      <c r="B21" s="156">
        <f>IF(ISNUMBER(VALUE(SUBSTITUTE(実質収支比率等に係る経年分析!F$49,"▲","-"))),ROUND(VALUE(SUBSTITUTE(実質収支比率等に係る経年分析!F$49,"▲","-")),2),NA())</f>
        <v>-0.86</v>
      </c>
      <c r="C21" s="156">
        <f>IF(ISNUMBER(VALUE(SUBSTITUTE(実質収支比率等に係る経年分析!G$49,"▲","-"))),ROUND(VALUE(SUBSTITUTE(実質収支比率等に係る経年分析!G$49,"▲","-")),2),NA())</f>
        <v>-5.3</v>
      </c>
      <c r="D21" s="156">
        <f>IF(ISNUMBER(VALUE(SUBSTITUTE(実質収支比率等に係る経年分析!H$49,"▲","-"))),ROUND(VALUE(SUBSTITUTE(実質収支比率等に係る経年分析!H$49,"▲","-")),2),NA())</f>
        <v>0.59</v>
      </c>
      <c r="E21" s="156">
        <f>IF(ISNUMBER(VALUE(SUBSTITUTE(実質収支比率等に係る経年分析!I$49,"▲","-"))),ROUND(VALUE(SUBSTITUTE(実質収支比率等に係る経年分析!I$49,"▲","-")),2),NA())</f>
        <v>2.08</v>
      </c>
      <c r="F21" s="156">
        <f>IF(ISNUMBER(VALUE(SUBSTITUTE(実質収支比率等に係る経年分析!J$49,"▲","-"))),ROUND(VALUE(SUBSTITUTE(実質収支比率等に係る経年分析!J$49,"▲","-")),2),NA())</f>
        <v>0.31</v>
      </c>
    </row>
    <row r="24" spans="1:11" x14ac:dyDescent="0.15">
      <c r="A24" s="126" t="s">
        <v>54</v>
      </c>
    </row>
    <row r="25" spans="1:11" x14ac:dyDescent="0.15">
      <c r="A25" s="157"/>
      <c r="B25" s="157" t="str">
        <f>連結実質赤字比率に係る赤字・黒字の構成分析!F$33</f>
        <v>H26</v>
      </c>
      <c r="C25" s="157"/>
      <c r="D25" s="157" t="str">
        <f>連結実質赤字比率に係る赤字・黒字の構成分析!G$33</f>
        <v>H27</v>
      </c>
      <c r="E25" s="157"/>
      <c r="F25" s="157" t="str">
        <f>連結実質赤字比率に係る赤字・黒字の構成分析!H$33</f>
        <v>H28</v>
      </c>
      <c r="G25" s="157"/>
      <c r="H25" s="157" t="str">
        <f>連結実質赤字比率に係る赤字・黒字の構成分析!I$33</f>
        <v>H29</v>
      </c>
      <c r="I25" s="157"/>
      <c r="J25" s="157" t="str">
        <f>連結実質赤字比率に係る赤字・黒字の構成分析!J$33</f>
        <v>H30</v>
      </c>
      <c r="K25" s="157"/>
    </row>
    <row r="26" spans="1:11" x14ac:dyDescent="0.15">
      <c r="A26" s="157"/>
      <c r="B26" s="157" t="s">
        <v>55</v>
      </c>
      <c r="C26" s="157" t="s">
        <v>56</v>
      </c>
      <c r="D26" s="157" t="s">
        <v>55</v>
      </c>
      <c r="E26" s="157" t="s">
        <v>56</v>
      </c>
      <c r="F26" s="157" t="s">
        <v>55</v>
      </c>
      <c r="G26" s="157" t="s">
        <v>56</v>
      </c>
      <c r="H26" s="157" t="s">
        <v>55</v>
      </c>
      <c r="I26" s="157" t="s">
        <v>56</v>
      </c>
      <c r="J26" s="157" t="s">
        <v>55</v>
      </c>
      <c r="K26" s="157" t="s">
        <v>56</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#VALUE!</v>
      </c>
      <c r="C27" s="157" t="e">
        <f>IF(ROUND(VALUE(SUBSTITUTE(連結実質赤字比率に係る赤字・黒字の構成分析!F$43,"▲", "-")), 2) &gt;= 0, ABS(ROUND(VALUE(SUBSTITUTE(連結実質赤字比率に係る赤字・黒字の構成分析!F$43,"▲", "-")), 2)), NA())</f>
        <v>#VALUE!</v>
      </c>
      <c r="D27" s="157" t="e">
        <f>IF(ROUND(VALUE(SUBSTITUTE(連結実質赤字比率に係る赤字・黒字の構成分析!G$43,"▲", "-")), 2) &lt; 0, ABS(ROUND(VALUE(SUBSTITUTE(連結実質赤字比率に係る赤字・黒字の構成分析!G$43,"▲", "-")), 2)), NA())</f>
        <v>#VALUE!</v>
      </c>
      <c r="E27" s="157" t="e">
        <f>IF(ROUND(VALUE(SUBSTITUTE(連結実質赤字比率に係る赤字・黒字の構成分析!G$43,"▲", "-")), 2) &gt;= 0, ABS(ROUND(VALUE(SUBSTITUTE(連結実質赤字比率に係る赤字・黒字の構成分析!G$43,"▲", "-")), 2)), NA())</f>
        <v>#VALUE!</v>
      </c>
      <c r="F27" s="157" t="e">
        <f>IF(ROUND(VALUE(SUBSTITUTE(連結実質赤字比率に係る赤字・黒字の構成分析!H$43,"▲", "-")), 2) &lt; 0, ABS(ROUND(VALUE(SUBSTITUTE(連結実質赤字比率に係る赤字・黒字の構成分析!H$43,"▲", "-")), 2)), NA())</f>
        <v>#VALUE!</v>
      </c>
      <c r="G27" s="157" t="e">
        <f>IF(ROUND(VALUE(SUBSTITUTE(連結実質赤字比率に係る赤字・黒字の構成分析!H$43,"▲", "-")), 2) &gt;= 0, ABS(ROUND(VALUE(SUBSTITUTE(連結実質赤字比率に係る赤字・黒字の構成分析!H$43,"▲", "-")), 2)), NA())</f>
        <v>#VALUE!</v>
      </c>
      <c r="H27" s="157" t="e">
        <f>IF(ROUND(VALUE(SUBSTITUTE(連結実質赤字比率に係る赤字・黒字の構成分析!I$43,"▲", "-")), 2) &lt; 0, ABS(ROUND(VALUE(SUBSTITUTE(連結実質赤字比率に係る赤字・黒字の構成分析!I$43,"▲", "-")), 2)), NA())</f>
        <v>#VALUE!</v>
      </c>
      <c r="I27" s="157" t="e">
        <f>IF(ROUND(VALUE(SUBSTITUTE(連結実質赤字比率に係る赤字・黒字の構成分析!I$43,"▲", "-")), 2) &gt;= 0, ABS(ROUND(VALUE(SUBSTITUTE(連結実質赤字比率に係る赤字・黒字の構成分析!I$43,"▲", "-")), 2)), NA())</f>
        <v>#VALUE!</v>
      </c>
      <c r="J27" s="157" t="e">
        <f>IF(ROUND(VALUE(SUBSTITUTE(連結実質赤字比率に係る赤字・黒字の構成分析!J$43,"▲", "-")), 2) &lt; 0, ABS(ROUND(VALUE(SUBSTITUTE(連結実質赤字比率に係る赤字・黒字の構成分析!J$43,"▲", "-")), 2)), NA())</f>
        <v>#VALUE!</v>
      </c>
      <c r="K27" s="157" t="e">
        <f>IF(ROUND(VALUE(SUBSTITUTE(連結実質赤字比率に係る赤字・黒字の構成分析!J$43,"▲", "-")), 2) &gt;= 0, ABS(ROUND(VALUE(SUBSTITUTE(連結実質赤字比率に係る赤字・黒字の構成分析!J$43,"▲", "-")), 2)), NA())</f>
        <v>#VALUE!</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e">
        <f>IF(連結実質赤字比率に係る赤字・黒字の構成分析!C$41="",NA(),連結実質赤字比率に係る赤字・黒字の構成分析!C$41)</f>
        <v>#N/A</v>
      </c>
      <c r="B29" s="157" t="e">
        <f>IF(ROUND(VALUE(SUBSTITUTE(連結実質赤字比率に係る赤字・黒字の構成分析!F$41,"▲", "-")), 2) &lt; 0, ABS(ROUND(VALUE(SUBSTITUTE(連結実質赤字比率に係る赤字・黒字の構成分析!F$41,"▲", "-")), 2)), NA())</f>
        <v>#VALUE!</v>
      </c>
      <c r="C29" s="157" t="e">
        <f>IF(ROUND(VALUE(SUBSTITUTE(連結実質赤字比率に係る赤字・黒字の構成分析!F$41,"▲", "-")), 2) &gt;= 0, ABS(ROUND(VALUE(SUBSTITUTE(連結実質赤字比率に係る赤字・黒字の構成分析!F$41,"▲", "-")), 2)), NA())</f>
        <v>#VALUE!</v>
      </c>
      <c r="D29" s="157" t="e">
        <f>IF(ROUND(VALUE(SUBSTITUTE(連結実質赤字比率に係る赤字・黒字の構成分析!G$41,"▲", "-")), 2) &lt; 0, ABS(ROUND(VALUE(SUBSTITUTE(連結実質赤字比率に係る赤字・黒字の構成分析!G$41,"▲", "-")), 2)), NA())</f>
        <v>#VALUE!</v>
      </c>
      <c r="E29" s="157" t="e">
        <f>IF(ROUND(VALUE(SUBSTITUTE(連結実質赤字比率に係る赤字・黒字の構成分析!G$41,"▲", "-")), 2) &gt;= 0, ABS(ROUND(VALUE(SUBSTITUTE(連結実質赤字比率に係る赤字・黒字の構成分析!G$41,"▲", "-")), 2)), NA())</f>
        <v>#VALUE!</v>
      </c>
      <c r="F29" s="157" t="e">
        <f>IF(ROUND(VALUE(SUBSTITUTE(連結実質赤字比率に係る赤字・黒字の構成分析!H$41,"▲", "-")), 2) &lt; 0, ABS(ROUND(VALUE(SUBSTITUTE(連結実質赤字比率に係る赤字・黒字の構成分析!H$41,"▲", "-")), 2)), NA())</f>
        <v>#VALUE!</v>
      </c>
      <c r="G29" s="157" t="e">
        <f>IF(ROUND(VALUE(SUBSTITUTE(連結実質赤字比率に係る赤字・黒字の構成分析!H$41,"▲", "-")), 2) &gt;= 0, ABS(ROUND(VALUE(SUBSTITUTE(連結実質赤字比率に係る赤字・黒字の構成分析!H$41,"▲", "-")), 2)), NA())</f>
        <v>#VALUE!</v>
      </c>
      <c r="H29" s="157" t="e">
        <f>IF(ROUND(VALUE(SUBSTITUTE(連結実質赤字比率に係る赤字・黒字の構成分析!I$41,"▲", "-")), 2) &lt; 0, ABS(ROUND(VALUE(SUBSTITUTE(連結実質赤字比率に係る赤字・黒字の構成分析!I$41,"▲", "-")), 2)), NA())</f>
        <v>#VALUE!</v>
      </c>
      <c r="I29" s="157" t="e">
        <f>IF(ROUND(VALUE(SUBSTITUTE(連結実質赤字比率に係る赤字・黒字の構成分析!I$41,"▲", "-")), 2) &gt;= 0, ABS(ROUND(VALUE(SUBSTITUTE(連結実質赤字比率に係る赤字・黒字の構成分析!I$41,"▲", "-")), 2)), NA())</f>
        <v>#VALUE!</v>
      </c>
      <c r="J29" s="157" t="e">
        <f>IF(ROUND(VALUE(SUBSTITUTE(連結実質赤字比率に係る赤字・黒字の構成分析!J$41,"▲", "-")), 2) &lt; 0, ABS(ROUND(VALUE(SUBSTITUTE(連結実質赤字比率に係る赤字・黒字の構成分析!J$41,"▲", "-")), 2)), NA())</f>
        <v>#VALUE!</v>
      </c>
      <c r="K29" s="157" t="e">
        <f>IF(ROUND(VALUE(SUBSTITUTE(連結実質赤字比率に係る赤字・黒字の構成分析!J$41,"▲", "-")), 2) &gt;= 0, ABS(ROUND(VALUE(SUBSTITUTE(連結実質赤字比率に係る赤字・黒字の構成分析!J$41,"▲", "-")), 2)), NA())</f>
        <v>#VALUE!</v>
      </c>
    </row>
    <row r="30" spans="1:11" x14ac:dyDescent="0.15">
      <c r="A30" s="157" t="str">
        <f>IF(連結実質赤字比率に係る赤字・黒字の構成分析!C$40="",NA(),連結実質赤字比率に係る赤字・黒字の構成分析!C$40)</f>
        <v>狭山市駅東口土地区画整理事業特別会計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0.59</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0.31</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0.39</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0.19</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後期高齢者医療特別会計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0.05</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0.05</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0.05</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0.05</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0.06</v>
      </c>
    </row>
    <row r="32" spans="1:11" x14ac:dyDescent="0.15">
      <c r="A32" s="157" t="str">
        <f>IF(連結実質赤字比率に係る赤字・黒字の構成分析!C$38="",NA(),連結実質赤字比率に係る赤字・黒字の構成分析!C$38)</f>
        <v>国民健康保険特別会計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1.51</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1.45</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1.19</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3.63</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1.32</v>
      </c>
    </row>
    <row r="33" spans="1:16" x14ac:dyDescent="0.15">
      <c r="A33" s="157" t="str">
        <f>IF(連結実質赤字比率に係る赤字・黒字の構成分析!C$37="",NA(),連結実質赤字比率に係る赤字・黒字の構成分析!C$37)</f>
        <v>介護保険特別会計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1.66</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1.84</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2.68</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2.71</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2.67</v>
      </c>
    </row>
    <row r="34" spans="1:16" x14ac:dyDescent="0.15">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6.51</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3.76</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4.99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7.11</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6.2</v>
      </c>
    </row>
    <row r="35" spans="1:16" x14ac:dyDescent="0.15">
      <c r="A35" s="157" t="str">
        <f>IF(連結実質赤字比率に係る赤字・黒字の構成分析!C$35="",NA(),連結実質赤字比率に係る赤字・黒字の構成分析!C$35)</f>
        <v>下水道事業会計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5.04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5.31</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5.75</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5.89</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6.44</v>
      </c>
    </row>
    <row r="36" spans="1:16" x14ac:dyDescent="0.15">
      <c r="A36" s="157" t="str">
        <f>IF(連結実質赤字比率に係る赤字・黒字の構成分析!C$34="",NA(),連結実質赤字比率に係る赤字・黒字の構成分析!C$34)</f>
        <v>水道事業会計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14.23</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10.29</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10.93</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10.17</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11.6</v>
      </c>
    </row>
    <row r="39" spans="1:16" x14ac:dyDescent="0.15">
      <c r="A39" s="126" t="s">
        <v>57</v>
      </c>
    </row>
    <row r="40" spans="1:16" x14ac:dyDescent="0.15">
      <c r="A40" s="158"/>
      <c r="B40" s="158" t="str">
        <f>'実質公債費比率（分子）の構造'!K$44</f>
        <v>H26</v>
      </c>
      <c r="C40" s="158"/>
      <c r="D40" s="158"/>
      <c r="E40" s="158" t="str">
        <f>'実質公債費比率（分子）の構造'!L$44</f>
        <v>H27</v>
      </c>
      <c r="F40" s="158"/>
      <c r="G40" s="158"/>
      <c r="H40" s="158" t="str">
        <f>'実質公債費比率（分子）の構造'!M$44</f>
        <v>H28</v>
      </c>
      <c r="I40" s="158"/>
      <c r="J40" s="158"/>
      <c r="K40" s="158" t="str">
        <f>'実質公債費比率（分子）の構造'!N$44</f>
        <v>H29</v>
      </c>
      <c r="L40" s="158"/>
      <c r="M40" s="158"/>
      <c r="N40" s="158" t="str">
        <f>'実質公債費比率（分子）の構造'!O$44</f>
        <v>H30</v>
      </c>
      <c r="O40" s="158"/>
      <c r="P40" s="158"/>
    </row>
    <row r="41" spans="1:16" x14ac:dyDescent="0.15">
      <c r="A41" s="158"/>
      <c r="B41" s="158" t="s">
        <v>58</v>
      </c>
      <c r="C41" s="158"/>
      <c r="D41" s="158" t="s">
        <v>59</v>
      </c>
      <c r="E41" s="158" t="s">
        <v>58</v>
      </c>
      <c r="F41" s="158"/>
      <c r="G41" s="158" t="s">
        <v>59</v>
      </c>
      <c r="H41" s="158" t="s">
        <v>58</v>
      </c>
      <c r="I41" s="158"/>
      <c r="J41" s="158" t="s">
        <v>59</v>
      </c>
      <c r="K41" s="158" t="s">
        <v>58</v>
      </c>
      <c r="L41" s="158"/>
      <c r="M41" s="158" t="s">
        <v>59</v>
      </c>
      <c r="N41" s="158" t="s">
        <v>58</v>
      </c>
      <c r="O41" s="158"/>
      <c r="P41" s="158" t="s">
        <v>59</v>
      </c>
    </row>
    <row r="42" spans="1:16" x14ac:dyDescent="0.15">
      <c r="A42" s="158" t="s">
        <v>60</v>
      </c>
      <c r="B42" s="158"/>
      <c r="C42" s="158"/>
      <c r="D42" s="158">
        <f>'実質公債費比率（分子）の構造'!K$52</f>
        <v>3997</v>
      </c>
      <c r="E42" s="158"/>
      <c r="F42" s="158"/>
      <c r="G42" s="158">
        <f>'実質公債費比率（分子）の構造'!L$52</f>
        <v>3763</v>
      </c>
      <c r="H42" s="158"/>
      <c r="I42" s="158"/>
      <c r="J42" s="158">
        <f>'実質公債費比率（分子）の構造'!M$52</f>
        <v>3883</v>
      </c>
      <c r="K42" s="158"/>
      <c r="L42" s="158"/>
      <c r="M42" s="158">
        <f>'実質公債費比率（分子）の構造'!N$52</f>
        <v>4023</v>
      </c>
      <c r="N42" s="158"/>
      <c r="O42" s="158"/>
      <c r="P42" s="158">
        <f>'実質公債費比率（分子）の構造'!O$52</f>
        <v>4052</v>
      </c>
    </row>
    <row r="43" spans="1:16" x14ac:dyDescent="0.15">
      <c r="A43" s="158" t="s">
        <v>61</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62</v>
      </c>
      <c r="B44" s="158">
        <f>'実質公債費比率（分子）の構造'!K$50</f>
        <v>234</v>
      </c>
      <c r="C44" s="158"/>
      <c r="D44" s="158"/>
      <c r="E44" s="158">
        <f>'実質公債費比率（分子）の構造'!L$50</f>
        <v>574</v>
      </c>
      <c r="F44" s="158"/>
      <c r="G44" s="158"/>
      <c r="H44" s="158">
        <f>'実質公債費比率（分子）の構造'!M$50</f>
        <v>611</v>
      </c>
      <c r="I44" s="158"/>
      <c r="J44" s="158"/>
      <c r="K44" s="158">
        <f>'実質公債費比率（分子）の構造'!N$50</f>
        <v>611</v>
      </c>
      <c r="L44" s="158"/>
      <c r="M44" s="158"/>
      <c r="N44" s="158">
        <f>'実質公債費比率（分子）の構造'!O$50</f>
        <v>620</v>
      </c>
      <c r="O44" s="158"/>
      <c r="P44" s="158"/>
    </row>
    <row r="45" spans="1:16" x14ac:dyDescent="0.15">
      <c r="A45" s="158" t="s">
        <v>63</v>
      </c>
      <c r="B45" s="158">
        <f>'実質公債費比率（分子）の構造'!K$49</f>
        <v>80</v>
      </c>
      <c r="C45" s="158"/>
      <c r="D45" s="158"/>
      <c r="E45" s="158">
        <f>'実質公債費比率（分子）の構造'!L$49</f>
        <v>92</v>
      </c>
      <c r="F45" s="158"/>
      <c r="G45" s="158"/>
      <c r="H45" s="158">
        <f>'実質公債費比率（分子）の構造'!M$49</f>
        <v>121</v>
      </c>
      <c r="I45" s="158"/>
      <c r="J45" s="158"/>
      <c r="K45" s="158">
        <f>'実質公債費比率（分子）の構造'!N$49</f>
        <v>143</v>
      </c>
      <c r="L45" s="158"/>
      <c r="M45" s="158"/>
      <c r="N45" s="158">
        <f>'実質公債費比率（分子）の構造'!O$49</f>
        <v>154</v>
      </c>
      <c r="O45" s="158"/>
      <c r="P45" s="158"/>
    </row>
    <row r="46" spans="1:16" x14ac:dyDescent="0.15">
      <c r="A46" s="158" t="s">
        <v>64</v>
      </c>
      <c r="B46" s="158">
        <f>'実質公債費比率（分子）の構造'!K$48</f>
        <v>722</v>
      </c>
      <c r="C46" s="158"/>
      <c r="D46" s="158"/>
      <c r="E46" s="158">
        <f>'実質公債費比率（分子）の構造'!L$48</f>
        <v>729</v>
      </c>
      <c r="F46" s="158"/>
      <c r="G46" s="158"/>
      <c r="H46" s="158">
        <f>'実質公債費比率（分子）の構造'!M$48</f>
        <v>734</v>
      </c>
      <c r="I46" s="158"/>
      <c r="J46" s="158"/>
      <c r="K46" s="158">
        <f>'実質公債費比率（分子）の構造'!N$48</f>
        <v>718</v>
      </c>
      <c r="L46" s="158"/>
      <c r="M46" s="158"/>
      <c r="N46" s="158">
        <f>'実質公債費比率（分子）の構造'!O$48</f>
        <v>696</v>
      </c>
      <c r="O46" s="158"/>
      <c r="P46" s="158"/>
    </row>
    <row r="47" spans="1:16" x14ac:dyDescent="0.15">
      <c r="A47" s="158" t="s">
        <v>65</v>
      </c>
      <c r="B47" s="158" t="str">
        <f>'実質公債費比率（分子）の構造'!K$47</f>
        <v>-</v>
      </c>
      <c r="C47" s="158"/>
      <c r="D47" s="158"/>
      <c r="E47" s="158" t="str">
        <f>'実質公債費比率（分子）の構造'!L$47</f>
        <v>-</v>
      </c>
      <c r="F47" s="158"/>
      <c r="G47" s="158"/>
      <c r="H47" s="158" t="str">
        <f>'実質公債費比率（分子）の構造'!M$47</f>
        <v>-</v>
      </c>
      <c r="I47" s="158"/>
      <c r="J47" s="158"/>
      <c r="K47" s="158" t="str">
        <f>'実質公債費比率（分子）の構造'!N$47</f>
        <v>-</v>
      </c>
      <c r="L47" s="158"/>
      <c r="M47" s="158"/>
      <c r="N47" s="158" t="str">
        <f>'実質公債費比率（分子）の構造'!O$47</f>
        <v>-</v>
      </c>
      <c r="O47" s="158"/>
      <c r="P47" s="158"/>
    </row>
    <row r="48" spans="1:16" x14ac:dyDescent="0.15">
      <c r="A48" s="158" t="s">
        <v>66</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67</v>
      </c>
      <c r="B49" s="158">
        <f>'実質公債費比率（分子）の構造'!K$45</f>
        <v>3346</v>
      </c>
      <c r="C49" s="158"/>
      <c r="D49" s="158"/>
      <c r="E49" s="158">
        <f>'実質公債費比率（分子）の構造'!L$45</f>
        <v>3134</v>
      </c>
      <c r="F49" s="158"/>
      <c r="G49" s="158"/>
      <c r="H49" s="158">
        <f>'実質公債費比率（分子）の構造'!M$45</f>
        <v>3350</v>
      </c>
      <c r="I49" s="158"/>
      <c r="J49" s="158"/>
      <c r="K49" s="158">
        <f>'実質公債費比率（分子）の構造'!N$45</f>
        <v>3459</v>
      </c>
      <c r="L49" s="158"/>
      <c r="M49" s="158"/>
      <c r="N49" s="158">
        <f>'実質公債費比率（分子）の構造'!O$45</f>
        <v>3642</v>
      </c>
      <c r="O49" s="158"/>
      <c r="P49" s="158"/>
    </row>
    <row r="50" spans="1:16" x14ac:dyDescent="0.15">
      <c r="A50" s="158" t="s">
        <v>68</v>
      </c>
      <c r="B50" s="158" t="e">
        <f>NA()</f>
        <v>#N/A</v>
      </c>
      <c r="C50" s="158">
        <f>IF(ISNUMBER('実質公債費比率（分子）の構造'!K$53),'実質公債費比率（分子）の構造'!K$53,NA())</f>
        <v>385</v>
      </c>
      <c r="D50" s="158" t="e">
        <f>NA()</f>
        <v>#N/A</v>
      </c>
      <c r="E50" s="158" t="e">
        <f>NA()</f>
        <v>#N/A</v>
      </c>
      <c r="F50" s="158">
        <f>IF(ISNUMBER('実質公債費比率（分子）の構造'!L$53),'実質公債費比率（分子）の構造'!L$53,NA())</f>
        <v>766</v>
      </c>
      <c r="G50" s="158" t="e">
        <f>NA()</f>
        <v>#N/A</v>
      </c>
      <c r="H50" s="158" t="e">
        <f>NA()</f>
        <v>#N/A</v>
      </c>
      <c r="I50" s="158">
        <f>IF(ISNUMBER('実質公債費比率（分子）の構造'!M$53),'実質公債費比率（分子）の構造'!M$53,NA())</f>
        <v>933</v>
      </c>
      <c r="J50" s="158" t="e">
        <f>NA()</f>
        <v>#N/A</v>
      </c>
      <c r="K50" s="158" t="e">
        <f>NA()</f>
        <v>#N/A</v>
      </c>
      <c r="L50" s="158">
        <f>IF(ISNUMBER('実質公債費比率（分子）の構造'!N$53),'実質公債費比率（分子）の構造'!N$53,NA())</f>
        <v>908</v>
      </c>
      <c r="M50" s="158" t="e">
        <f>NA()</f>
        <v>#N/A</v>
      </c>
      <c r="N50" s="158" t="e">
        <f>NA()</f>
        <v>#N/A</v>
      </c>
      <c r="O50" s="158">
        <f>IF(ISNUMBER('実質公債費比率（分子）の構造'!O$53),'実質公債費比率（分子）の構造'!O$53,NA())</f>
        <v>1060</v>
      </c>
      <c r="P50" s="158" t="e">
        <f>NA()</f>
        <v>#N/A</v>
      </c>
    </row>
    <row r="53" spans="1:16" x14ac:dyDescent="0.15">
      <c r="A53" s="126" t="s">
        <v>69</v>
      </c>
    </row>
    <row r="54" spans="1:16" x14ac:dyDescent="0.15">
      <c r="A54" s="157"/>
      <c r="B54" s="157" t="str">
        <f>'将来負担比率（分子）の構造'!I$40</f>
        <v>H26</v>
      </c>
      <c r="C54" s="157"/>
      <c r="D54" s="157"/>
      <c r="E54" s="157" t="str">
        <f>'将来負担比率（分子）の構造'!J$40</f>
        <v>H27</v>
      </c>
      <c r="F54" s="157"/>
      <c r="G54" s="157"/>
      <c r="H54" s="157" t="str">
        <f>'将来負担比率（分子）の構造'!K$40</f>
        <v>H28</v>
      </c>
      <c r="I54" s="157"/>
      <c r="J54" s="157"/>
      <c r="K54" s="157" t="str">
        <f>'将来負担比率（分子）の構造'!L$40</f>
        <v>H29</v>
      </c>
      <c r="L54" s="157"/>
      <c r="M54" s="157"/>
      <c r="N54" s="157" t="str">
        <f>'将来負担比率（分子）の構造'!M$40</f>
        <v>H30</v>
      </c>
      <c r="O54" s="157"/>
      <c r="P54" s="157"/>
    </row>
    <row r="55" spans="1:16" x14ac:dyDescent="0.15">
      <c r="A55" s="157"/>
      <c r="B55" s="157" t="s">
        <v>70</v>
      </c>
      <c r="C55" s="157"/>
      <c r="D55" s="157" t="s">
        <v>71</v>
      </c>
      <c r="E55" s="157" t="s">
        <v>70</v>
      </c>
      <c r="F55" s="157"/>
      <c r="G55" s="157" t="s">
        <v>71</v>
      </c>
      <c r="H55" s="157" t="s">
        <v>70</v>
      </c>
      <c r="I55" s="157"/>
      <c r="J55" s="157" t="s">
        <v>71</v>
      </c>
      <c r="K55" s="157" t="s">
        <v>70</v>
      </c>
      <c r="L55" s="157"/>
      <c r="M55" s="157" t="s">
        <v>71</v>
      </c>
      <c r="N55" s="157" t="s">
        <v>70</v>
      </c>
      <c r="O55" s="157"/>
      <c r="P55" s="157" t="s">
        <v>71</v>
      </c>
    </row>
    <row r="56" spans="1:16" x14ac:dyDescent="0.15">
      <c r="A56" s="157" t="s">
        <v>43</v>
      </c>
      <c r="B56" s="157"/>
      <c r="C56" s="157"/>
      <c r="D56" s="157">
        <f>'将来負担比率（分子）の構造'!I$52</f>
        <v>37281</v>
      </c>
      <c r="E56" s="157"/>
      <c r="F56" s="157"/>
      <c r="G56" s="157">
        <f>'将来負担比率（分子）の構造'!J$52</f>
        <v>37171</v>
      </c>
      <c r="H56" s="157"/>
      <c r="I56" s="157"/>
      <c r="J56" s="157">
        <f>'将来負担比率（分子）の構造'!K$52</f>
        <v>36801</v>
      </c>
      <c r="K56" s="157"/>
      <c r="L56" s="157"/>
      <c r="M56" s="157">
        <f>'将来負担比率（分子）の構造'!L$52</f>
        <v>36056</v>
      </c>
      <c r="N56" s="157"/>
      <c r="O56" s="157"/>
      <c r="P56" s="157">
        <f>'将来負担比率（分子）の構造'!M$52</f>
        <v>35251</v>
      </c>
    </row>
    <row r="57" spans="1:16" x14ac:dyDescent="0.15">
      <c r="A57" s="157" t="s">
        <v>42</v>
      </c>
      <c r="B57" s="157"/>
      <c r="C57" s="157"/>
      <c r="D57" s="157">
        <f>'将来負担比率（分子）の構造'!I$51</f>
        <v>7856</v>
      </c>
      <c r="E57" s="157"/>
      <c r="F57" s="157"/>
      <c r="G57" s="157">
        <f>'将来負担比率（分子）の構造'!J$51</f>
        <v>6806</v>
      </c>
      <c r="H57" s="157"/>
      <c r="I57" s="157"/>
      <c r="J57" s="157">
        <f>'将来負担比率（分子）の構造'!K$51</f>
        <v>6669</v>
      </c>
      <c r="K57" s="157"/>
      <c r="L57" s="157"/>
      <c r="M57" s="157">
        <f>'将来負担比率（分子）の構造'!L$51</f>
        <v>6439</v>
      </c>
      <c r="N57" s="157"/>
      <c r="O57" s="157"/>
      <c r="P57" s="157">
        <f>'将来負担比率（分子）の構造'!M$51</f>
        <v>6196</v>
      </c>
    </row>
    <row r="58" spans="1:16" x14ac:dyDescent="0.15">
      <c r="A58" s="157" t="s">
        <v>41</v>
      </c>
      <c r="B58" s="157"/>
      <c r="C58" s="157"/>
      <c r="D58" s="157">
        <f>'将来負担比率（分子）の構造'!I$50</f>
        <v>9960</v>
      </c>
      <c r="E58" s="157"/>
      <c r="F58" s="157"/>
      <c r="G58" s="157">
        <f>'将来負担比率（分子）の構造'!J$50</f>
        <v>8946</v>
      </c>
      <c r="H58" s="157"/>
      <c r="I58" s="157"/>
      <c r="J58" s="157">
        <f>'将来負担比率（分子）の構造'!K$50</f>
        <v>9141</v>
      </c>
      <c r="K58" s="157"/>
      <c r="L58" s="157"/>
      <c r="M58" s="157">
        <f>'将来負担比率（分子）の構造'!L$50</f>
        <v>9528</v>
      </c>
      <c r="N58" s="157"/>
      <c r="O58" s="157"/>
      <c r="P58" s="157">
        <f>'将来負担比率（分子）の構造'!M$50</f>
        <v>11196</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t="str">
        <f>'将来負担比率（分子）の構造'!I$46</f>
        <v>-</v>
      </c>
      <c r="C61" s="157"/>
      <c r="D61" s="157"/>
      <c r="E61" s="157" t="str">
        <f>'将来負担比率（分子）の構造'!J$46</f>
        <v>-</v>
      </c>
      <c r="F61" s="157"/>
      <c r="G61" s="157"/>
      <c r="H61" s="157">
        <f>'将来負担比率（分子）の構造'!K$46</f>
        <v>3</v>
      </c>
      <c r="I61" s="157"/>
      <c r="J61" s="157"/>
      <c r="K61" s="157">
        <f>'将来負担比率（分子）の構造'!L$46</f>
        <v>3</v>
      </c>
      <c r="L61" s="157"/>
      <c r="M61" s="157"/>
      <c r="N61" s="157">
        <f>'将来負担比率（分子）の構造'!M$46</f>
        <v>1</v>
      </c>
      <c r="O61" s="157"/>
      <c r="P61" s="157"/>
    </row>
    <row r="62" spans="1:16" x14ac:dyDescent="0.15">
      <c r="A62" s="157" t="s">
        <v>35</v>
      </c>
      <c r="B62" s="157">
        <f>'将来負担比率（分子）の構造'!I$45</f>
        <v>4759</v>
      </c>
      <c r="C62" s="157"/>
      <c r="D62" s="157"/>
      <c r="E62" s="157">
        <f>'将来負担比率（分子）の構造'!J$45</f>
        <v>4430</v>
      </c>
      <c r="F62" s="157"/>
      <c r="G62" s="157"/>
      <c r="H62" s="157">
        <f>'将来負担比率（分子）の構造'!K$45</f>
        <v>4344</v>
      </c>
      <c r="I62" s="157"/>
      <c r="J62" s="157"/>
      <c r="K62" s="157">
        <f>'将来負担比率（分子）の構造'!L$45</f>
        <v>4121</v>
      </c>
      <c r="L62" s="157"/>
      <c r="M62" s="157"/>
      <c r="N62" s="157">
        <f>'将来負担比率（分子）の構造'!M$45</f>
        <v>4064</v>
      </c>
      <c r="O62" s="157"/>
      <c r="P62" s="157"/>
    </row>
    <row r="63" spans="1:16" x14ac:dyDescent="0.15">
      <c r="A63" s="157" t="s">
        <v>34</v>
      </c>
      <c r="B63" s="157">
        <f>'将来負担比率（分子）の構造'!I$44</f>
        <v>776</v>
      </c>
      <c r="C63" s="157"/>
      <c r="D63" s="157"/>
      <c r="E63" s="157">
        <f>'将来負担比率（分子）の構造'!J$44</f>
        <v>832</v>
      </c>
      <c r="F63" s="157"/>
      <c r="G63" s="157"/>
      <c r="H63" s="157">
        <f>'将来負担比率（分子）の構造'!K$44</f>
        <v>777</v>
      </c>
      <c r="I63" s="157"/>
      <c r="J63" s="157"/>
      <c r="K63" s="157">
        <f>'将来負担比率（分子）の構造'!L$44</f>
        <v>684</v>
      </c>
      <c r="L63" s="157"/>
      <c r="M63" s="157"/>
      <c r="N63" s="157">
        <f>'将来負担比率（分子）の構造'!M$44</f>
        <v>572</v>
      </c>
      <c r="O63" s="157"/>
      <c r="P63" s="157"/>
    </row>
    <row r="64" spans="1:16" x14ac:dyDescent="0.15">
      <c r="A64" s="157" t="s">
        <v>33</v>
      </c>
      <c r="B64" s="157">
        <f>'将来負担比率（分子）の構造'!I$43</f>
        <v>7552</v>
      </c>
      <c r="C64" s="157"/>
      <c r="D64" s="157"/>
      <c r="E64" s="157">
        <f>'将来負担比率（分子）の構造'!J$43</f>
        <v>7265</v>
      </c>
      <c r="F64" s="157"/>
      <c r="G64" s="157"/>
      <c r="H64" s="157">
        <f>'将来負担比率（分子）の構造'!K$43</f>
        <v>7013</v>
      </c>
      <c r="I64" s="157"/>
      <c r="J64" s="157"/>
      <c r="K64" s="157">
        <f>'将来負担比率（分子）の構造'!L$43</f>
        <v>6649</v>
      </c>
      <c r="L64" s="157"/>
      <c r="M64" s="157"/>
      <c r="N64" s="157">
        <f>'将来負担比率（分子）の構造'!M$43</f>
        <v>6325</v>
      </c>
      <c r="O64" s="157"/>
      <c r="P64" s="157"/>
    </row>
    <row r="65" spans="1:16" x14ac:dyDescent="0.15">
      <c r="A65" s="157" t="s">
        <v>32</v>
      </c>
      <c r="B65" s="157">
        <f>'将来負担比率（分子）の構造'!I$42</f>
        <v>5548</v>
      </c>
      <c r="C65" s="157"/>
      <c r="D65" s="157"/>
      <c r="E65" s="157">
        <f>'将来負担比率（分子）の構造'!J$42</f>
        <v>5991</v>
      </c>
      <c r="F65" s="157"/>
      <c r="G65" s="157"/>
      <c r="H65" s="157">
        <f>'将来負担比率（分子）の構造'!K$42</f>
        <v>5242</v>
      </c>
      <c r="I65" s="157"/>
      <c r="J65" s="157"/>
      <c r="K65" s="157">
        <f>'将来負担比率（分子）の構造'!L$42</f>
        <v>4778</v>
      </c>
      <c r="L65" s="157"/>
      <c r="M65" s="157"/>
      <c r="N65" s="157">
        <f>'将来負担比率（分子）の構造'!M$42</f>
        <v>4222</v>
      </c>
      <c r="O65" s="157"/>
      <c r="P65" s="157"/>
    </row>
    <row r="66" spans="1:16" x14ac:dyDescent="0.15">
      <c r="A66" s="157" t="s">
        <v>31</v>
      </c>
      <c r="B66" s="157">
        <f>'将来負担比率（分子）の構造'!I$41</f>
        <v>38618</v>
      </c>
      <c r="C66" s="157"/>
      <c r="D66" s="157"/>
      <c r="E66" s="157">
        <f>'将来負担比率（分子）の構造'!J$41</f>
        <v>39238</v>
      </c>
      <c r="F66" s="157"/>
      <c r="G66" s="157"/>
      <c r="H66" s="157">
        <f>'将来負担比率（分子）の構造'!K$41</f>
        <v>39656</v>
      </c>
      <c r="I66" s="157"/>
      <c r="J66" s="157"/>
      <c r="K66" s="157">
        <f>'将来負担比率（分子）の構造'!L$41</f>
        <v>39153</v>
      </c>
      <c r="L66" s="157"/>
      <c r="M66" s="157"/>
      <c r="N66" s="157">
        <f>'将来負担比率（分子）の構造'!M$41</f>
        <v>38229</v>
      </c>
      <c r="O66" s="157"/>
      <c r="P66" s="157"/>
    </row>
    <row r="67" spans="1:16" x14ac:dyDescent="0.15">
      <c r="A67" s="157" t="s">
        <v>72</v>
      </c>
      <c r="B67" s="157" t="e">
        <f>NA()</f>
        <v>#N/A</v>
      </c>
      <c r="C67" s="157">
        <f>IF(ISNUMBER('将来負担比率（分子）の構造'!I$53), IF('将来負担比率（分子）の構造'!I$53 &lt; 0, 0, '将来負担比率（分子）の構造'!I$53), NA())</f>
        <v>2157</v>
      </c>
      <c r="D67" s="157" t="e">
        <f>NA()</f>
        <v>#N/A</v>
      </c>
      <c r="E67" s="157" t="e">
        <f>NA()</f>
        <v>#N/A</v>
      </c>
      <c r="F67" s="157">
        <f>IF(ISNUMBER('将来負担比率（分子）の構造'!J$53), IF('将来負担比率（分子）の構造'!J$53 &lt; 0, 0, '将来負担比率（分子）の構造'!J$53), NA())</f>
        <v>4833</v>
      </c>
      <c r="G67" s="157" t="e">
        <f>NA()</f>
        <v>#N/A</v>
      </c>
      <c r="H67" s="157" t="e">
        <f>NA()</f>
        <v>#N/A</v>
      </c>
      <c r="I67" s="157">
        <f>IF(ISNUMBER('将来負担比率（分子）の構造'!K$53), IF('将来負担比率（分子）の構造'!K$53 &lt; 0, 0, '将来負担比率（分子）の構造'!K$53), NA())</f>
        <v>4424</v>
      </c>
      <c r="J67" s="157" t="e">
        <f>NA()</f>
        <v>#N/A</v>
      </c>
      <c r="K67" s="157" t="e">
        <f>NA()</f>
        <v>#N/A</v>
      </c>
      <c r="L67" s="157">
        <f>IF(ISNUMBER('将来負担比率（分子）の構造'!L$53), IF('将来負担比率（分子）の構造'!L$53 &lt; 0, 0, '将来負担比率（分子）の構造'!L$53), NA())</f>
        <v>3364</v>
      </c>
      <c r="M67" s="157" t="e">
        <f>NA()</f>
        <v>#N/A</v>
      </c>
      <c r="N67" s="157" t="e">
        <f>NA()</f>
        <v>#N/A</v>
      </c>
      <c r="O67" s="157">
        <f>IF(ISNUMBER('将来負担比率（分子）の構造'!M$53), IF('将来負担比率（分子）の構造'!M$53 &lt; 0, 0, '将来負担比率（分子）の構造'!M$53), NA())</f>
        <v>771</v>
      </c>
      <c r="P67" s="157" t="e">
        <f>NA()</f>
        <v>#N/A</v>
      </c>
    </row>
    <row r="70" spans="1:16" x14ac:dyDescent="0.15">
      <c r="A70" s="159" t="s">
        <v>73</v>
      </c>
      <c r="B70" s="159"/>
      <c r="C70" s="159"/>
      <c r="D70" s="159"/>
      <c r="E70" s="159"/>
      <c r="F70" s="159"/>
    </row>
    <row r="71" spans="1:16" x14ac:dyDescent="0.15">
      <c r="A71" s="160"/>
      <c r="B71" s="160" t="e">
        <f>#REF!</f>
        <v>#REF!</v>
      </c>
      <c r="C71" s="160" t="e">
        <f>#REF!</f>
        <v>#REF!</v>
      </c>
      <c r="D71" s="160" t="e">
        <f>#REF!</f>
        <v>#REF!</v>
      </c>
    </row>
    <row r="72" spans="1:16" x14ac:dyDescent="0.15">
      <c r="A72" s="160" t="s">
        <v>74</v>
      </c>
      <c r="B72" s="161" t="e">
        <f>#REF!</f>
        <v>#REF!</v>
      </c>
      <c r="C72" s="161" t="e">
        <f>#REF!</f>
        <v>#REF!</v>
      </c>
      <c r="D72" s="161" t="e">
        <f>#REF!</f>
        <v>#REF!</v>
      </c>
    </row>
    <row r="73" spans="1:16" x14ac:dyDescent="0.15">
      <c r="A73" s="160" t="s">
        <v>75</v>
      </c>
      <c r="B73" s="161" t="e">
        <f>#REF!</f>
        <v>#REF!</v>
      </c>
      <c r="C73" s="161" t="e">
        <f>#REF!</f>
        <v>#REF!</v>
      </c>
      <c r="D73" s="161" t="e">
        <f>#REF!</f>
        <v>#REF!</v>
      </c>
    </row>
    <row r="74" spans="1:16" x14ac:dyDescent="0.15">
      <c r="A74" s="160" t="s">
        <v>76</v>
      </c>
      <c r="B74" s="161" t="e">
        <f>#REF!</f>
        <v>#REF!</v>
      </c>
      <c r="C74" s="161" t="e">
        <f>#REF!</f>
        <v>#REF!</v>
      </c>
      <c r="D74" s="161" t="e">
        <f>#REF!</f>
        <v>#REF!</v>
      </c>
    </row>
  </sheetData>
  <sheetProtection algorithmName="SHA-512" hashValue="/2a2PIFKTVzuuJwQY8GB0NBetd7/n3mlekDIvTPLD1fsss4+JFQ8qrjnYybyxzVcfR3FpFGWDXsBFXJ0OfGEIQ==" saltValue="v9tLftywRGB18+SS5tagS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2020-08-20T07:29:51Z</cp:lastPrinted>
  <dcterms:created xsi:type="dcterms:W3CDTF">2020-02-10T03:02:18Z</dcterms:created>
  <dcterms:modified xsi:type="dcterms:W3CDTF">2021-03-03T08:06:53Z</dcterms:modified>
  <cp:category/>
</cp:coreProperties>
</file>